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lesanskadeka10\Documents\Spôsobilosť\tlačivá_žiadosti\"/>
    </mc:Choice>
  </mc:AlternateContent>
  <xr:revisionPtr revIDLastSave="0" documentId="13_ncr:1_{5510CD6F-D8E2-4F51-8832-4A8F9A394FA4}" xr6:coauthVersionLast="47" xr6:coauthVersionMax="47" xr10:uidLastSave="{00000000-0000-0000-0000-000000000000}"/>
  <bookViews>
    <workbookView xWindow="-120" yWindow="-120" windowWidth="38640" windowHeight="21120" xr2:uid="{DA61C7C1-93D9-4A56-A61C-66144F5150F9}"/>
  </bookViews>
  <sheets>
    <sheet name="   ZIADOSŤ   " sheetId="8" r:id="rId1"/>
    <sheet name="Príloha 1 - Zoznam skupín" sheetId="7" r:id="rId2"/>
    <sheet name="Postup vyplnenia žiadosti" sheetId="10" r:id="rId3"/>
    <sheet name="List" sheetId="9" state="hidden" r:id="rId4"/>
    <sheet name="Zoznamy" sheetId="4" state="hidden" r:id="rId5"/>
  </sheets>
  <definedNames>
    <definedName name="_xlnm.Print_Area" localSheetId="0">'   ZIADOSŤ   '!$A$1:$K$148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" l="1"/>
  <c r="C128" i="8" l="1"/>
  <c r="E78" i="8"/>
  <c r="E77" i="8"/>
  <c r="E76" i="8"/>
  <c r="E75" i="8"/>
  <c r="E74" i="8"/>
  <c r="E73" i="8"/>
  <c r="E72" i="8"/>
  <c r="D78" i="8"/>
  <c r="D77" i="8"/>
  <c r="D76" i="8"/>
  <c r="D75" i="8"/>
  <c r="D74" i="8"/>
  <c r="D73" i="8"/>
  <c r="D72" i="8"/>
  <c r="L72" i="8" s="1"/>
  <c r="E71" i="8"/>
  <c r="E70" i="8"/>
  <c r="E69" i="8"/>
  <c r="E68" i="8"/>
  <c r="E67" i="8"/>
  <c r="E66" i="8"/>
  <c r="E65" i="8"/>
  <c r="D71" i="8"/>
  <c r="D70" i="8"/>
  <c r="D69" i="8"/>
  <c r="D68" i="8"/>
  <c r="D67" i="8"/>
  <c r="D66" i="8"/>
  <c r="D65" i="8"/>
  <c r="L65" i="8" s="1"/>
  <c r="E64" i="8"/>
  <c r="E63" i="8"/>
  <c r="E62" i="8"/>
  <c r="E61" i="8"/>
  <c r="E60" i="8"/>
  <c r="E59" i="8"/>
  <c r="E58" i="8"/>
  <c r="D64" i="8"/>
  <c r="D63" i="8"/>
  <c r="D62" i="8"/>
  <c r="D61" i="8"/>
  <c r="D60" i="8"/>
  <c r="D59" i="8"/>
  <c r="D58" i="8"/>
  <c r="L58" i="8" s="1"/>
  <c r="E52" i="8"/>
  <c r="E51" i="8"/>
  <c r="E50" i="8"/>
  <c r="E49" i="8"/>
  <c r="E48" i="8"/>
  <c r="E47" i="8"/>
  <c r="E46" i="8"/>
  <c r="D52" i="8"/>
  <c r="D51" i="8"/>
  <c r="D50" i="8"/>
  <c r="D49" i="8"/>
  <c r="D48" i="8"/>
  <c r="D47" i="8"/>
  <c r="D46" i="8"/>
  <c r="L46" i="8" s="1"/>
  <c r="E42" i="8" l="1"/>
  <c r="E41" i="8"/>
  <c r="E40" i="8"/>
  <c r="E39" i="8"/>
  <c r="E38" i="8"/>
  <c r="E37" i="8"/>
  <c r="E36" i="8"/>
  <c r="D42" i="8"/>
  <c r="D41" i="8"/>
  <c r="D40" i="8"/>
  <c r="D39" i="8"/>
  <c r="D38" i="8"/>
  <c r="D37" i="8"/>
  <c r="D36" i="8"/>
  <c r="D34" i="8"/>
  <c r="D33" i="8"/>
  <c r="D32" i="8"/>
  <c r="D30" i="8"/>
  <c r="E34" i="8"/>
  <c r="E33" i="8"/>
  <c r="E32" i="8"/>
  <c r="E31" i="8"/>
  <c r="E30" i="8"/>
  <c r="E29" i="8"/>
  <c r="E35" i="8"/>
  <c r="D35" i="8"/>
  <c r="D29" i="8"/>
  <c r="L24" i="8"/>
  <c r="I9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Mazur Viliam</author>
  </authors>
  <commentList>
    <comment ref="B28" authorId="0" shapeId="0" xr:uid="{80EA16FA-014B-4383-A7D9-F02B62B1F749}">
      <text>
        <r>
          <rPr>
            <sz val="9"/>
            <color indexed="81"/>
            <rFont val="Segoe UI"/>
            <family val="2"/>
            <charset val="238"/>
          </rPr>
          <t xml:space="preserve">Zoznam druhov určených meradiel zoradených do skupín nájdete v hárku </t>
        </r>
        <r>
          <rPr>
            <b/>
            <sz val="9"/>
            <color indexed="81"/>
            <rFont val="Segoe UI"/>
            <family val="2"/>
            <charset val="238"/>
          </rPr>
          <t>'Príloha 1 - Zoznam skupín'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8" authorId="0" shapeId="0" xr:uid="{032192E7-7CD9-40BF-BFB9-6988A0796E01}">
      <text>
        <r>
          <rPr>
            <sz val="9"/>
            <color indexed="81"/>
            <rFont val="Segoe UI"/>
            <family val="2"/>
            <charset val="238"/>
          </rPr>
          <t>V prípade, že nemáte záujem o všetky druhy meradiel zaradené do skupiny, označte</t>
        </r>
        <r>
          <rPr>
            <b/>
            <sz val="9"/>
            <color indexed="81"/>
            <rFont val="Segoe UI"/>
            <family val="2"/>
            <charset val="238"/>
          </rPr>
          <t xml:space="preserve"> v príslušnom riadku 'x' </t>
        </r>
      </text>
    </comment>
  </commentList>
</comments>
</file>

<file path=xl/sharedStrings.xml><?xml version="1.0" encoding="utf-8"?>
<sst xmlns="http://schemas.openxmlformats.org/spreadsheetml/2006/main" count="611" uniqueCount="360">
  <si>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</si>
  <si>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</si>
  <si>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</si>
  <si>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</si>
  <si>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</si>
  <si>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</si>
  <si>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</si>
  <si>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</si>
  <si>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</si>
  <si>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</si>
  <si>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</si>
  <si>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</si>
  <si>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</si>
  <si>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</si>
  <si>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</si>
  <si>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</si>
  <si>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</si>
  <si>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</si>
  <si>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</si>
  <si>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</si>
  <si>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</si>
  <si>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</si>
  <si>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</si>
  <si>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</si>
  <si>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</si>
  <si>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</si>
  <si>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</si>
  <si>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</si>
  <si>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</si>
  <si>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</si>
  <si>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</si>
  <si>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</si>
  <si>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</si>
  <si>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</si>
  <si>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</si>
  <si>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</si>
  <si>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</si>
  <si>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</si>
  <si>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</si>
  <si>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</si>
  <si>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</si>
  <si>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</si>
  <si>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</si>
  <si>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</si>
  <si>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</si>
  <si>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</si>
  <si>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</si>
  <si>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</si>
  <si>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</si>
  <si>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</si>
  <si>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</si>
  <si>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</si>
  <si>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</si>
  <si>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</si>
  <si>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</si>
  <si>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</si>
  <si>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</si>
  <si>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</si>
  <si>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</si>
  <si>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</si>
  <si>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</si>
  <si>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</si>
  <si>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</si>
  <si>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</si>
  <si>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</si>
  <si>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</si>
  <si>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</si>
  <si>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</si>
  <si>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</si>
  <si>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</si>
  <si>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</si>
  <si>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</si>
  <si>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</si>
  <si>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</si>
  <si>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</si>
  <si>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</si>
  <si>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</si>
  <si>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</si>
  <si>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</si>
  <si>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</si>
  <si>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</si>
  <si>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</si>
  <si>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</si>
  <si>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</si>
  <si>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</si>
  <si>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</si>
  <si>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</si>
  <si>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</si>
  <si>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</si>
  <si>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</si>
  <si>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</si>
  <si>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</si>
  <si>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</si>
  <si>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</si>
  <si>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</si>
  <si>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</si>
  <si>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</si>
  <si>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</si>
  <si>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</si>
  <si>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</si>
  <si>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</si>
  <si>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</si>
  <si>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</si>
  <si>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</si>
  <si>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</si>
  <si>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</si>
  <si>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</si>
  <si>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</si>
  <si>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</si>
  <si>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</si>
  <si>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</si>
  <si>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</si>
  <si>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</si>
  <si>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</si>
  <si>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</si>
  <si>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</si>
  <si>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</si>
  <si>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</si>
  <si>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</si>
  <si>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</si>
  <si>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</si>
  <si>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</si>
  <si>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</si>
  <si>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</si>
  <si>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</si>
  <si>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</si>
  <si>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</si>
  <si>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</si>
  <si>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</si>
  <si>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</si>
  <si>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</si>
  <si>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</si>
  <si>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</si>
  <si>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</si>
  <si>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</si>
  <si>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</si>
  <si>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</si>
  <si>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</si>
  <si>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</si>
  <si>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</si>
  <si>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</si>
  <si>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</si>
  <si>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</si>
  <si>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</si>
  <si>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</si>
  <si>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</si>
  <si>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</si>
  <si>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</si>
  <si>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</si>
  <si>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</si>
  <si>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</si>
  <si>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</si>
  <si>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</si>
  <si>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</si>
  <si>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</si>
  <si>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</si>
  <si>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</si>
  <si>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</si>
  <si>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</si>
  <si>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</si>
  <si>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</si>
  <si>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</si>
  <si>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</si>
  <si>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</si>
  <si>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</si>
  <si>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</si>
  <si>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</si>
  <si>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</si>
  <si>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</si>
  <si>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</si>
  <si>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</si>
  <si>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</si>
  <si>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</si>
  <si>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</si>
  <si>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</si>
  <si>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</si>
  <si>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</si>
  <si>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</si>
  <si>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</si>
  <si>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</si>
  <si>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</si>
  <si>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</si>
  <si>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zástupca AO na výkon overovania určených meradiel</t>
  </si>
  <si>
    <t>zodpovedný zástupcu AO na výkon úradného merania</t>
  </si>
  <si>
    <t>fyzická osoba, ktorá vykonáva overovanie určených meradiel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</si>
  <si>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</si>
  <si>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</si>
  <si>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</si>
  <si>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</si>
  <si>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</si>
  <si>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</si>
  <si>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</si>
  <si>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</si>
  <si>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</si>
  <si>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opravu určených meradiel</t>
  </si>
  <si>
    <t>zástupca RO na montáž určených meradiel</t>
  </si>
  <si>
    <t>zástupca RO na opravu a montáž určených meradiel</t>
  </si>
  <si>
    <t>zástupca RO na balenie označeného spotrebiteľského balenia</t>
  </si>
  <si>
    <t>zástupca RO na dovoz označeného spotrebiteľského balenia</t>
  </si>
  <si>
    <t>zástupca RO na balenie a dovoz označeného spotrebiteľského balenia</t>
  </si>
  <si>
    <t xml:space="preserve">Špecifikácia rozsahu činnosti, ktorá je predmetom autorizácie/registrácie 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</si>
  <si>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</si>
  <si>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</si>
  <si>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</si>
  <si>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</si>
  <si>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</si>
  <si>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</si>
  <si>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</si>
  <si>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</si>
  <si>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</si>
  <si>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</si>
  <si>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</si>
  <si>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</si>
  <si>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</si>
  <si>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</si>
  <si>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</si>
  <si>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</si>
  <si>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</si>
  <si>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</si>
  <si>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</si>
  <si>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</si>
  <si>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</si>
  <si>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</si>
  <si>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</si>
  <si>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</si>
  <si>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</si>
  <si>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</si>
  <si>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</si>
  <si>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</si>
  <si>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</si>
  <si>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</si>
  <si>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</si>
  <si>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</si>
  <si>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</si>
  <si>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</si>
  <si>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</si>
  <si>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</si>
  <si>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</si>
  <si>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</si>
  <si>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</si>
  <si>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</si>
  <si>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</si>
  <si>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Predmet autorizácie/registrácie (spôsobilosť v zmysle § 29  zákona č. 157/2018 Z. z.):</t>
  </si>
  <si>
    <t xml:space="preserve"> Názov (úplné znenie):</t>
  </si>
  <si>
    <t>ŽIADOSŤ O PREVERENIE SPÔSOBILOSTI V OBLASTI METROLÓGIE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</si>
  <si>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</si>
  <si>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</si>
  <si>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</si>
  <si>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</si>
  <si>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</si>
  <si>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</si>
  <si>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</si>
  <si>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</si>
  <si>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</si>
  <si>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</si>
  <si>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</si>
  <si>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</si>
  <si>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</si>
  <si>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</si>
  <si>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</si>
  <si>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</si>
  <si>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</si>
  <si>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</si>
  <si>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</si>
  <si>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</si>
  <si>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</si>
  <si>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</si>
  <si>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</si>
  <si>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</si>
  <si>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</si>
  <si>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</si>
  <si>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</si>
  <si>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</si>
  <si>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</si>
  <si>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</si>
  <si>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</si>
  <si>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</si>
  <si>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</si>
  <si>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</si>
  <si>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</si>
  <si>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</si>
  <si>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</si>
  <si>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</si>
  <si>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</si>
  <si>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</si>
  <si>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</si>
  <si>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</si>
  <si>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</si>
  <si>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</si>
  <si>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</si>
  <si>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</si>
  <si>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</si>
  <si>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</si>
  <si>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</si>
  <si>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</si>
  <si>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</si>
  <si>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</si>
  <si>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</si>
  <si>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</si>
  <si>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</si>
  <si>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</si>
  <si>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</si>
  <si>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</si>
  <si>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</si>
  <si>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</si>
  <si>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2) druh určeného meradla podľa prílohy č.1 vyhlášky ÚNMS SR č. 161/2019 Z. z. o meradlách a metrologickej kontrole v znení neskorších predpisov</t>
  </si>
  <si>
    <t>3) v prípade že skupina obsahuje viacero druhov určených meradiel označte "x" druhy určených meradiel o ktoré nemáte záujem</t>
  </si>
  <si>
    <t>Popis ...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</si>
  <si>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</si>
  <si>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</si>
  <si>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</si>
  <si>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</si>
  <si>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</si>
  <si>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</si>
  <si>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</si>
  <si>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</si>
  <si>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</si>
  <si>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</si>
  <si>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</si>
  <si>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</si>
  <si>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</si>
  <si>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</si>
  <si>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</si>
  <si>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</si>
  <si>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>1) skupiny druhov určených meradiel (podľa prílohy č.1 vyhlášky ÚNMS SR č. 161/2019 Z. z.) sú zadefinované v prílohe 1 tejto žiadosti</t>
  </si>
  <si>
    <r>
      <t xml:space="preserve">Skupina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</si>
  <si>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 xml:space="preserve"> Druh 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</si>
  <si>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Každá ďalšia skupina druhov určených meradiel navyšuje základnú cenu za preverenie spôsobilosti o sumu 50 €</t>
    </r>
  </si>
  <si>
    <t xml:space="preserve">  meno a priezvisko</t>
  </si>
  <si>
    <r>
      <t xml:space="preserve">Okrem </t>
    </r>
    <r>
      <rPr>
        <b/>
        <vertAlign val="superscript"/>
        <sz val="11"/>
        <rFont val="Times New Roman"/>
        <family val="1"/>
        <charset val="238"/>
      </rPr>
      <t>3)</t>
    </r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</si>
  <si>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</si>
  <si>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</si>
  <si>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</si>
  <si>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 xml:space="preserve">Vyberte z ponúknutého zoznamu predmet autorizácie alebo registrácie, kliknutím </t>
  </si>
  <si>
    <t>na šipku v pravom rohu bunky</t>
  </si>
  <si>
    <t>Ako prvý krok si pozrite prílohu 1 (zelený hárok v súbore)</t>
  </si>
  <si>
    <t>V prílohe si nájdite druh/druhy určených meradiel o ktoré máte záujem.</t>
  </si>
  <si>
    <t>Príklad:</t>
  </si>
  <si>
    <t>Mám záujem o položky 1.1.2, 1.3.1 a 1.3.2</t>
  </si>
  <si>
    <r>
      <t xml:space="preserve">Z prílohy 1 vyplýva, že dané položky sú súčasťou </t>
    </r>
    <r>
      <rPr>
        <b/>
        <sz val="11"/>
        <color theme="1"/>
        <rFont val="Calibri"/>
        <family val="2"/>
        <charset val="238"/>
        <scheme val="minor"/>
      </rPr>
      <t>skupiny 1 a 7</t>
    </r>
  </si>
  <si>
    <t>V bode 3 je potrebné zadefinovať druhy určených meradiel, ktoré sú predmetom činnosti</t>
  </si>
  <si>
    <t xml:space="preserve">V ďalšom kroku po návrate do hárka </t>
  </si>
  <si>
    <t>vyberte v tabuľke v bode 3 príslušné skupiny</t>
  </si>
  <si>
    <t>Po výbere skupiny sa Vám automaticky natiahnu do tabuľky všetky príslušné druhy určených meradiel</t>
  </si>
  <si>
    <t>kliknutím na šipku v pravom hornom rohu</t>
  </si>
  <si>
    <r>
      <t xml:space="preserve">V prípade, že nemáte záujem o všetky druhy zaradené do skupiny označte toto </t>
    </r>
    <r>
      <rPr>
        <b/>
        <sz val="11"/>
        <color theme="1"/>
        <rFont val="Calibri"/>
        <family val="2"/>
        <charset val="238"/>
        <scheme val="minor"/>
      </rPr>
      <t xml:space="preserve">'x' </t>
    </r>
    <r>
      <rPr>
        <sz val="11"/>
        <color theme="1"/>
        <rFont val="Calibri"/>
        <family val="2"/>
        <charset val="238"/>
        <scheme val="minor"/>
      </rPr>
      <t>v tretom stĺpci takto:</t>
    </r>
  </si>
  <si>
    <t>Ďalšiu skupinu môžete zadať v nasledujúcom riadku rovnakým postupom</t>
  </si>
  <si>
    <r>
      <t xml:space="preserve">Každá ďalšia skupina druhov určených meradiel, ktorú zadáte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</si>
  <si>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</si>
  <si>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</si>
  <si>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</si>
  <si>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</si>
  <si>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</si>
  <si>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</si>
  <si>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</si>
  <si>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</si>
  <si>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</si>
  <si>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 xml:space="preserve"> Doručené dňa: </t>
  </si>
  <si>
    <t xml:space="preserve"> Úhrada poplatku:</t>
  </si>
  <si>
    <t xml:space="preserve"> Podané dňa: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</si>
</sst>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1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" fontId="23" fillId="0" borderId="12" xfId="0" applyNumberFormat="1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0" borderId="9" xfId="0" applyFont="1" applyBorder="1" applyProtection="1"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0" fillId="0" borderId="10" xfId="0" applyFont="1" applyBorder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31" fillId="0" borderId="0" xfId="0" applyFont="1" applyAlignment="1">
      <alignment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7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85725</xdr:rowOff>
        </xdr:from>
        <xdr:to>
          <xdr:col>5</xdr:col>
          <xdr:colOff>276225</xdr:colOff>
          <xdr:row>119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117</xdr:row>
          <xdr:rowOff>57150</xdr:rowOff>
        </xdr:from>
        <xdr:to>
          <xdr:col>7</xdr:col>
          <xdr:colOff>333375</xdr:colOff>
          <xdr:row>119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45984</xdr:colOff>
      <xdr:row>1</xdr:row>
      <xdr:rowOff>131380</xdr:rowOff>
    </xdr:from>
    <xdr:to>
      <xdr:col>6</xdr:col>
      <xdr:colOff>350445</xdr:colOff>
      <xdr:row>3</xdr:row>
      <xdr:rowOff>151087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816A641-F355-EE6D-ADCE-545E153D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1"/>
          <a:ext cx="3359030" cy="40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540125"/>
          <a:ext cx="4704797" cy="136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9538" y="1728787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120" y="2722563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8" name="Kruh: prázdny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49876" y="3802065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060" y="5183189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7</xdr:col>
      <xdr:colOff>444500</xdr:colOff>
      <xdr:row>21</xdr:row>
      <xdr:rowOff>142876</xdr:rowOff>
    </xdr:from>
    <xdr:to>
      <xdr:col>10</xdr:col>
      <xdr:colOff>333376</xdr:colOff>
      <xdr:row>23</xdr:row>
      <xdr:rowOff>35373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8" y="5802314"/>
          <a:ext cx="1722438" cy="38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611186</xdr:colOff>
      <xdr:row>27</xdr:row>
      <xdr:rowOff>15874</xdr:rowOff>
    </xdr:from>
    <xdr:to>
      <xdr:col>9</xdr:col>
      <xdr:colOff>523874</xdr:colOff>
      <xdr:row>34</xdr:row>
      <xdr:rowOff>91412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4" y="7151687"/>
          <a:ext cx="3579813" cy="179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325437</xdr:colOff>
      <xdr:row>36</xdr:row>
      <xdr:rowOff>238123</xdr:rowOff>
    </xdr:from>
    <xdr:to>
      <xdr:col>6</xdr:col>
      <xdr:colOff>595313</xdr:colOff>
      <xdr:row>38</xdr:row>
      <xdr:rowOff>8982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9588498"/>
          <a:ext cx="881063" cy="26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595311</xdr:colOff>
      <xdr:row>39</xdr:row>
      <xdr:rowOff>119059</xdr:rowOff>
    </xdr:from>
    <xdr:to>
      <xdr:col>8</xdr:col>
      <xdr:colOff>55562</xdr:colOff>
      <xdr:row>45</xdr:row>
      <xdr:rowOff>140990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999" y="9961559"/>
          <a:ext cx="2516188" cy="149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65089</xdr:colOff>
      <xdr:row>40</xdr:row>
      <xdr:rowOff>9527</xdr:rowOff>
    </xdr:from>
    <xdr:to>
      <xdr:col>6</xdr:col>
      <xdr:colOff>604839</xdr:colOff>
      <xdr:row>42</xdr:row>
      <xdr:rowOff>57402</xdr:rowOff>
    </xdr:to>
    <xdr:sp macro="" textlink="">
      <xdr:nvSpPr>
        <xdr:cNvPr id="18" name="Kruh: prázdny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462339" y="10344152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579434</xdr:colOff>
      <xdr:row>47</xdr:row>
      <xdr:rowOff>31750</xdr:rowOff>
    </xdr:from>
    <xdr:to>
      <xdr:col>9</xdr:col>
      <xdr:colOff>563560</xdr:colOff>
      <xdr:row>51</xdr:row>
      <xdr:rowOff>46325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2" y="12088813"/>
          <a:ext cx="3651251" cy="99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587375</xdr:colOff>
      <xdr:row>53</xdr:row>
      <xdr:rowOff>23814</xdr:rowOff>
    </xdr:from>
    <xdr:to>
      <xdr:col>10</xdr:col>
      <xdr:colOff>499874</xdr:colOff>
      <xdr:row>56</xdr:row>
      <xdr:rowOff>79377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3" y="13557252"/>
          <a:ext cx="4190811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527051</xdr:colOff>
      <xdr:row>52</xdr:row>
      <xdr:rowOff>185739</xdr:rowOff>
    </xdr:from>
    <xdr:to>
      <xdr:col>10</xdr:col>
      <xdr:colOff>455614</xdr:colOff>
      <xdr:row>54</xdr:row>
      <xdr:rowOff>233614</xdr:rowOff>
    </xdr:to>
    <xdr:sp macro="" textlink="">
      <xdr:nvSpPr>
        <xdr:cNvPr id="21" name="Kruh: prázdny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57864" y="13473114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587376</xdr:colOff>
      <xdr:row>58</xdr:row>
      <xdr:rowOff>31753</xdr:rowOff>
    </xdr:from>
    <xdr:to>
      <xdr:col>10</xdr:col>
      <xdr:colOff>481332</xdr:colOff>
      <xdr:row>66</xdr:row>
      <xdr:rowOff>87314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4" y="14795503"/>
          <a:ext cx="4172268" cy="2024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111130</xdr:colOff>
      <xdr:row>69</xdr:row>
      <xdr:rowOff>7938</xdr:rowOff>
    </xdr:from>
    <xdr:to>
      <xdr:col>1</xdr:col>
      <xdr:colOff>353293</xdr:colOff>
      <xdr:row>71</xdr:row>
      <xdr:rowOff>231051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1130" y="17478376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77</xdr:row>
      <xdr:rowOff>15865</xdr:rowOff>
    </xdr:from>
    <xdr:to>
      <xdr:col>1</xdr:col>
      <xdr:colOff>361229</xdr:colOff>
      <xdr:row>79</xdr:row>
      <xdr:rowOff>238978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9066" y="19700865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135"/>
  <sheetViews>
    <sheetView showGridLines="0" tabSelected="1" zoomScale="145" zoomScaleNormal="145" zoomScaleSheetLayoutView="140" workbookViewId="0">
      <selection activeCell="O14" sqref="O14"/>
    </sheetView>
  </sheetViews>
  <sheetFormatPr defaultColWidth="9.140625" defaultRowHeight="15" outlineLevelRow="1" x14ac:dyDescent="0.25"/>
  <cols>
    <col min="1" max="1" width="2.140625" style="66" customWidth="1"/>
    <col min="2" max="9" width="9.140625" style="66"/>
    <col min="10" max="10" width="12.28515625" style="67" bestFit="1" customWidth="1"/>
    <col min="11" max="11" width="2.5703125" style="66" customWidth="1"/>
    <col min="12" max="12" width="9.140625" style="68" customWidth="1"/>
    <col min="13" max="16384" width="9.140625" style="66"/>
  </cols>
  <sheetData>
    <row r="1" spans="1:12" ht="5.0999999999999996" customHeight="1" x14ac:dyDescent="0.25"/>
    <row r="2" spans="1:12" x14ac:dyDescent="0.25">
      <c r="B2" s="69"/>
      <c r="C2" s="70"/>
      <c r="D2" s="70"/>
      <c r="E2" s="70"/>
      <c r="F2" s="70"/>
      <c r="G2" s="70"/>
      <c r="H2" s="71" t="s">
        <v>359</v>
      </c>
      <c r="I2" s="70"/>
      <c r="J2" s="72"/>
    </row>
    <row r="3" spans="1:12" x14ac:dyDescent="0.25">
      <c r="B3" s="73"/>
      <c r="H3" s="74"/>
      <c r="I3" s="75"/>
      <c r="J3" s="76"/>
    </row>
    <row r="4" spans="1:12" x14ac:dyDescent="0.25">
      <c r="B4" s="73"/>
      <c r="H4" s="71" t="s">
        <v>357</v>
      </c>
      <c r="I4" s="70"/>
      <c r="J4" s="72"/>
    </row>
    <row r="5" spans="1:12" x14ac:dyDescent="0.25">
      <c r="B5" s="73"/>
      <c r="H5" s="74"/>
      <c r="I5" s="75"/>
      <c r="J5" s="76"/>
    </row>
    <row r="6" spans="1:12" x14ac:dyDescent="0.25">
      <c r="B6" s="73"/>
      <c r="F6" s="77"/>
      <c r="G6" s="78" t="s">
        <v>238</v>
      </c>
      <c r="H6" s="116" t="s">
        <v>237</v>
      </c>
      <c r="I6" s="141"/>
      <c r="J6" s="142"/>
    </row>
    <row r="7" spans="1:12" x14ac:dyDescent="0.25">
      <c r="B7" s="74"/>
      <c r="C7" s="75"/>
      <c r="D7" s="75"/>
      <c r="E7" s="75"/>
      <c r="F7" s="75"/>
      <c r="G7" s="79"/>
      <c r="H7" s="143" t="s">
        <v>358</v>
      </c>
      <c r="I7" s="75"/>
      <c r="J7" s="76"/>
    </row>
    <row r="8" spans="1:12" ht="9.9499999999999993" customHeight="1" x14ac:dyDescent="0.25"/>
    <row r="9" spans="1:12" ht="17.25" x14ac:dyDescent="0.25">
      <c r="F9" s="80" t="s">
        <v>244</v>
      </c>
    </row>
    <row r="10" spans="1:12" ht="24.75" customHeight="1" x14ac:dyDescent="0.25">
      <c r="B10" s="170" t="s">
        <v>219</v>
      </c>
      <c r="C10" s="170"/>
      <c r="D10" s="170"/>
      <c r="E10" s="170"/>
      <c r="F10" s="170"/>
      <c r="G10" s="170"/>
      <c r="H10" s="170"/>
      <c r="I10" s="170"/>
      <c r="J10" s="170"/>
    </row>
    <row r="11" spans="1:12" ht="9.9499999999999993" customHeight="1" x14ac:dyDescent="0.25"/>
    <row r="12" spans="1:12" x14ac:dyDescent="0.25">
      <c r="A12" s="81">
        <v>1</v>
      </c>
      <c r="B12" s="81" t="s">
        <v>186</v>
      </c>
    </row>
    <row r="13" spans="1:12" ht="5.0999999999999996" customHeight="1" x14ac:dyDescent="0.25">
      <c r="A13" s="81"/>
      <c r="B13" s="81"/>
    </row>
    <row r="14" spans="1:12" s="82" customFormat="1" ht="18" customHeight="1" x14ac:dyDescent="0.25">
      <c r="B14" s="83" t="s">
        <v>239</v>
      </c>
      <c r="C14" s="84"/>
      <c r="D14" s="84"/>
      <c r="E14" s="84"/>
      <c r="F14" s="84"/>
      <c r="G14" s="83" t="s">
        <v>240</v>
      </c>
      <c r="H14" s="85"/>
      <c r="I14" s="84"/>
      <c r="J14" s="86"/>
      <c r="L14" s="87"/>
    </row>
    <row r="15" spans="1:12" s="82" customFormat="1" ht="18" customHeight="1" x14ac:dyDescent="0.25">
      <c r="B15" s="171"/>
      <c r="C15" s="172"/>
      <c r="D15" s="172"/>
      <c r="E15" s="172"/>
      <c r="F15" s="172"/>
      <c r="G15" s="173"/>
      <c r="H15" s="174"/>
      <c r="I15" s="174"/>
      <c r="J15" s="175"/>
      <c r="L15" s="87"/>
    </row>
    <row r="16" spans="1:12" s="82" customFormat="1" ht="18" customHeight="1" x14ac:dyDescent="0.25">
      <c r="B16" s="83" t="s">
        <v>241</v>
      </c>
      <c r="C16" s="84"/>
      <c r="D16" s="84"/>
      <c r="E16" s="84"/>
      <c r="F16" s="88"/>
      <c r="G16" s="89" t="s">
        <v>187</v>
      </c>
      <c r="H16" s="176"/>
      <c r="I16" s="176"/>
      <c r="J16" s="177"/>
      <c r="L16" s="87"/>
    </row>
    <row r="17" spans="1:12" s="82" customFormat="1" ht="18" customHeight="1" x14ac:dyDescent="0.25">
      <c r="B17" s="178"/>
      <c r="C17" s="179"/>
      <c r="D17" s="179"/>
      <c r="E17" s="179"/>
      <c r="F17" s="180"/>
      <c r="G17" s="90" t="s">
        <v>188</v>
      </c>
      <c r="H17" s="181"/>
      <c r="I17" s="181"/>
      <c r="J17" s="182"/>
      <c r="L17" s="87"/>
    </row>
    <row r="18" spans="1:12" s="82" customFormat="1" ht="18" customHeight="1" x14ac:dyDescent="0.25">
      <c r="B18" s="178"/>
      <c r="C18" s="179"/>
      <c r="D18" s="179"/>
      <c r="E18" s="179"/>
      <c r="F18" s="180"/>
      <c r="G18" s="91"/>
      <c r="H18" s="172"/>
      <c r="I18" s="172"/>
      <c r="J18" s="183"/>
      <c r="L18" s="87"/>
    </row>
    <row r="19" spans="1:12" s="82" customFormat="1" ht="18" customHeight="1" x14ac:dyDescent="0.25">
      <c r="B19" s="171"/>
      <c r="C19" s="172"/>
      <c r="D19" s="172"/>
      <c r="E19" s="172"/>
      <c r="F19" s="183"/>
      <c r="G19" s="92"/>
      <c r="H19" s="92"/>
      <c r="I19" s="93" t="s">
        <v>189</v>
      </c>
      <c r="J19" s="129" t="s">
        <v>191</v>
      </c>
      <c r="L19" s="87"/>
    </row>
    <row r="21" spans="1:12" x14ac:dyDescent="0.25">
      <c r="A21" s="81">
        <v>2</v>
      </c>
      <c r="B21" s="81" t="s">
        <v>202</v>
      </c>
    </row>
    <row r="22" spans="1:12" ht="5.0999999999999996" customHeight="1" x14ac:dyDescent="0.25"/>
    <row r="23" spans="1:12" s="82" customFormat="1" ht="20.100000000000001" customHeight="1" x14ac:dyDescent="0.25">
      <c r="B23" s="83" t="s">
        <v>242</v>
      </c>
      <c r="C23" s="84"/>
      <c r="D23" s="84"/>
      <c r="E23" s="84"/>
      <c r="F23" s="84"/>
      <c r="G23" s="84"/>
      <c r="H23" s="84"/>
      <c r="I23" s="84"/>
      <c r="J23" s="86"/>
      <c r="L23" s="87"/>
    </row>
    <row r="24" spans="1:12" s="82" customFormat="1" ht="20.100000000000001" customHeight="1" x14ac:dyDescent="0.25">
      <c r="B24" s="184" t="s">
        <v>193</v>
      </c>
      <c r="C24" s="185"/>
      <c r="D24" s="185"/>
      <c r="E24" s="185"/>
      <c r="F24" s="185"/>
      <c r="G24" s="185"/>
      <c r="H24" s="185"/>
      <c r="I24" s="185"/>
      <c r="J24" s="186"/>
      <c r="L24" s="87">
        <f>IFERROR(VLOOKUP(B24,Zoznamy!B2:C13,2,FALSE),"")</f>
        <v>0</v>
      </c>
    </row>
    <row r="25" spans="1:12" ht="5.0999999999999996" customHeight="1" x14ac:dyDescent="0.25"/>
    <row r="26" spans="1:12" x14ac:dyDescent="0.25">
      <c r="A26" s="81">
        <v>3</v>
      </c>
      <c r="B26" s="81" t="s">
        <v>200</v>
      </c>
    </row>
    <row r="27" spans="1:12" ht="5.0999999999999996" customHeight="1" x14ac:dyDescent="0.25"/>
    <row r="28" spans="1:12" s="82" customFormat="1" ht="20.100000000000001" customHeight="1" x14ac:dyDescent="0.25">
      <c r="B28" s="153" t="s">
        <v>325</v>
      </c>
      <c r="C28" s="154"/>
      <c r="D28" s="94" t="s">
        <v>326</v>
      </c>
      <c r="E28" s="95" t="s">
        <v>307</v>
      </c>
      <c r="F28" s="95"/>
      <c r="G28" s="95"/>
      <c r="H28" s="95"/>
      <c r="I28" s="95"/>
      <c r="J28" s="96" t="s">
        <v>329</v>
      </c>
      <c r="L28" s="87"/>
    </row>
    <row r="29" spans="1:12" x14ac:dyDescent="0.25">
      <c r="B29" s="144" t="s">
        <v>193</v>
      </c>
      <c r="C29" s="145"/>
      <c r="D29" s="65" t="str">
        <f>IFERROR(VLOOKUP($B$29,List!$A$2:$O$64,2,FALSE),"")</f>
        <v/>
      </c>
      <c r="E29" s="150" t="str">
        <f>IFERROR(VLOOKUP($B$29,List!$A$2:$O$64,3,FALSE),"")</f>
        <v/>
      </c>
      <c r="F29" s="150"/>
      <c r="G29" s="150"/>
      <c r="H29" s="150"/>
      <c r="I29" s="150"/>
      <c r="J29" s="127"/>
    </row>
    <row r="30" spans="1:12" ht="14.1" customHeight="1" x14ac:dyDescent="0.25">
      <c r="B30" s="146"/>
      <c r="C30" s="147"/>
      <c r="D30" s="97" t="str">
        <f>IFERROR(VLOOKUP($B$29,List!$A$2:$O$64,4,FALSE),"")</f>
        <v/>
      </c>
      <c r="E30" s="151" t="str">
        <f>IFERROR(VLOOKUP($B$29,List!$A$2:$O$64,5,FALSE),"")</f>
        <v/>
      </c>
      <c r="F30" s="151"/>
      <c r="G30" s="151"/>
      <c r="H30" s="151"/>
      <c r="I30" s="151"/>
      <c r="J30" s="126"/>
    </row>
    <row r="31" spans="1:12" x14ac:dyDescent="0.25">
      <c r="B31" s="146"/>
      <c r="C31" s="147"/>
      <c r="D31" s="97" t="str">
        <f>IFERROR(VLOOKUP($B$29,List!$A$2:$O$64,6,FALSE),"")</f>
        <v/>
      </c>
      <c r="E31" s="151" t="str">
        <f>IFERROR(VLOOKUP($B$29,List!$A$2:$O$64,7,FALSE),"")</f>
        <v/>
      </c>
      <c r="F31" s="151"/>
      <c r="G31" s="151"/>
      <c r="H31" s="151"/>
      <c r="I31" s="151"/>
      <c r="J31" s="126"/>
    </row>
    <row r="32" spans="1:12" x14ac:dyDescent="0.25">
      <c r="B32" s="146"/>
      <c r="C32" s="147"/>
      <c r="D32" s="97" t="str">
        <f>IFERROR(VLOOKUP($B$29,List!$A$2:$O$64,8,FALSE),"")</f>
        <v/>
      </c>
      <c r="E32" s="151" t="str">
        <f>IFERROR(VLOOKUP($B$29,List!$A$2:$O$64,9,FALSE),"")</f>
        <v/>
      </c>
      <c r="F32" s="151"/>
      <c r="G32" s="151"/>
      <c r="H32" s="151"/>
      <c r="I32" s="151"/>
      <c r="J32" s="126"/>
    </row>
    <row r="33" spans="2:12" x14ac:dyDescent="0.25">
      <c r="B33" s="146"/>
      <c r="C33" s="147"/>
      <c r="D33" s="97" t="str">
        <f>IFERROR(VLOOKUP($B$29,List!$A$2:$O$64,10,FALSE),"")</f>
        <v/>
      </c>
      <c r="E33" s="151" t="str">
        <f>IFERROR(VLOOKUP($B$29,List!$A$2:$O$64,11,FALSE),"")</f>
        <v/>
      </c>
      <c r="F33" s="151"/>
      <c r="G33" s="151"/>
      <c r="H33" s="151"/>
      <c r="I33" s="151"/>
      <c r="J33" s="126"/>
    </row>
    <row r="34" spans="2:12" x14ac:dyDescent="0.25">
      <c r="B34" s="146"/>
      <c r="C34" s="147"/>
      <c r="D34" s="97" t="str">
        <f>IFERROR(VLOOKUP($B$29,List!$A$2:$O$64,12,FALSE),"")</f>
        <v/>
      </c>
      <c r="E34" s="151" t="str">
        <f>IFERROR(VLOOKUP($B$29,List!$A$2:$O$64,13,FALSE),"")</f>
        <v/>
      </c>
      <c r="F34" s="151"/>
      <c r="G34" s="151"/>
      <c r="H34" s="151"/>
      <c r="I34" s="151"/>
      <c r="J34" s="126"/>
    </row>
    <row r="35" spans="2:12" x14ac:dyDescent="0.25">
      <c r="B35" s="148"/>
      <c r="C35" s="149"/>
      <c r="D35" s="98" t="str">
        <f>IFERROR(VLOOKUP($B$29,List!$A$2:$O$64,14,FALSE),"")</f>
        <v/>
      </c>
      <c r="E35" s="152" t="str">
        <f>IFERROR(VLOOKUP($B$29,List!$A$2:$O$64,15,FALSE),"")</f>
        <v/>
      </c>
      <c r="F35" s="152"/>
      <c r="G35" s="152"/>
      <c r="H35" s="152"/>
      <c r="I35" s="152"/>
      <c r="J35" s="128"/>
    </row>
    <row r="36" spans="2:12" ht="14.1" customHeight="1" x14ac:dyDescent="0.25">
      <c r="B36" s="144" t="s">
        <v>193</v>
      </c>
      <c r="C36" s="145"/>
      <c r="D36" s="65" t="str">
        <f>IFERROR(VLOOKUP($B$36,List!$A$2:$O$64,2,FALSE),"")</f>
        <v/>
      </c>
      <c r="E36" s="150" t="str">
        <f>IFERROR(VLOOKUP($B$36,List!$A$2:$O$64,3,FALSE),"")</f>
        <v/>
      </c>
      <c r="F36" s="150"/>
      <c r="G36" s="150"/>
      <c r="H36" s="150"/>
      <c r="I36" s="150"/>
      <c r="J36" s="126"/>
    </row>
    <row r="37" spans="2:12" ht="14.1" customHeight="1" x14ac:dyDescent="0.25">
      <c r="B37" s="146"/>
      <c r="C37" s="147"/>
      <c r="D37" s="97" t="str">
        <f>IFERROR(VLOOKUP($B$36,List!$A$2:$O$64,4,FALSE),"")</f>
        <v/>
      </c>
      <c r="E37" s="151" t="str">
        <f>IFERROR(VLOOKUP($B$36,List!$A$2:$O$64,5,FALSE),"")</f>
        <v/>
      </c>
      <c r="F37" s="151"/>
      <c r="G37" s="151"/>
      <c r="H37" s="151"/>
      <c r="I37" s="151"/>
      <c r="J37" s="126"/>
    </row>
    <row r="38" spans="2:12" ht="14.1" customHeight="1" x14ac:dyDescent="0.25">
      <c r="B38" s="146"/>
      <c r="C38" s="147"/>
      <c r="D38" s="97" t="str">
        <f>IFERROR(VLOOKUP($B$36,List!$A$2:$O$64,6,FALSE),"")</f>
        <v/>
      </c>
      <c r="E38" s="151" t="str">
        <f>IFERROR(VLOOKUP($B$36,List!$A$2:$O$64,7,FALSE),"")</f>
        <v/>
      </c>
      <c r="F38" s="151"/>
      <c r="G38" s="151"/>
      <c r="H38" s="151"/>
      <c r="I38" s="151"/>
      <c r="J38" s="126"/>
    </row>
    <row r="39" spans="2:12" ht="14.1" customHeight="1" x14ac:dyDescent="0.25">
      <c r="B39" s="146"/>
      <c r="C39" s="147"/>
      <c r="D39" s="97" t="str">
        <f>IFERROR(VLOOKUP($B$36,List!$A$2:$O$64,8,FALSE),"")</f>
        <v/>
      </c>
      <c r="E39" s="151" t="str">
        <f>IFERROR(VLOOKUP($B$36,List!$A$2:$O$64,9,FALSE),"")</f>
        <v/>
      </c>
      <c r="F39" s="151"/>
      <c r="G39" s="151"/>
      <c r="H39" s="151"/>
      <c r="I39" s="151"/>
      <c r="J39" s="126"/>
    </row>
    <row r="40" spans="2:12" ht="14.1" customHeight="1" x14ac:dyDescent="0.25">
      <c r="B40" s="146"/>
      <c r="C40" s="147"/>
      <c r="D40" s="97" t="str">
        <f>IFERROR(VLOOKUP($B$36,List!$A$2:$O$64,10,FALSE),"")</f>
        <v/>
      </c>
      <c r="E40" s="151" t="str">
        <f>IFERROR(VLOOKUP($B$36,List!$A$2:$O$64,11,FALSE),"")</f>
        <v/>
      </c>
      <c r="F40" s="151"/>
      <c r="G40" s="151"/>
      <c r="H40" s="151"/>
      <c r="I40" s="151"/>
      <c r="J40" s="126"/>
    </row>
    <row r="41" spans="2:12" x14ac:dyDescent="0.25">
      <c r="B41" s="146"/>
      <c r="C41" s="147"/>
      <c r="D41" s="97" t="str">
        <f>IFERROR(VLOOKUP($B$36,List!$A$2:$O$64,12,FALSE),"")</f>
        <v/>
      </c>
      <c r="E41" s="151" t="str">
        <f>IFERROR(VLOOKUP($B$36,List!$A$2:$O$64,13,FALSE),"")</f>
        <v/>
      </c>
      <c r="F41" s="151"/>
      <c r="G41" s="151"/>
      <c r="H41" s="151"/>
      <c r="I41" s="151"/>
      <c r="J41" s="126"/>
    </row>
    <row r="42" spans="2:12" ht="14.1" customHeight="1" x14ac:dyDescent="0.25">
      <c r="B42" s="148" t="s">
        <v>88</v>
      </c>
      <c r="C42" s="149"/>
      <c r="D42" s="98" t="str">
        <f>IFERROR(VLOOKUP($B$36,List!$A$2:$O$64,14,FALSE),"")</f>
        <v/>
      </c>
      <c r="E42" s="152" t="str">
        <f>IFERROR(VLOOKUP($B$36,List!$A$2:$O$64,15,FALSE),"")</f>
        <v/>
      </c>
      <c r="F42" s="152"/>
      <c r="G42" s="152"/>
      <c r="H42" s="152"/>
      <c r="I42" s="152"/>
      <c r="J42" s="128"/>
    </row>
    <row r="43" spans="2:12" ht="5.0999999999999996" customHeight="1" x14ac:dyDescent="0.25"/>
    <row r="44" spans="2:12" ht="24.95" customHeight="1" x14ac:dyDescent="0.25">
      <c r="B44" s="155" t="s">
        <v>327</v>
      </c>
      <c r="C44" s="155"/>
      <c r="D44" s="155"/>
      <c r="E44" s="155"/>
      <c r="F44" s="155"/>
      <c r="G44" s="155"/>
      <c r="H44" s="155"/>
      <c r="I44" s="155"/>
      <c r="J44" s="155"/>
    </row>
    <row r="45" spans="2:12" s="82" customFormat="1" ht="20.100000000000001" customHeight="1" x14ac:dyDescent="0.25">
      <c r="B45" s="153" t="s">
        <v>325</v>
      </c>
      <c r="C45" s="154"/>
      <c r="D45" s="94" t="s">
        <v>326</v>
      </c>
      <c r="E45" s="95" t="s">
        <v>307</v>
      </c>
      <c r="F45" s="95"/>
      <c r="G45" s="95"/>
      <c r="H45" s="95"/>
      <c r="I45" s="95"/>
      <c r="J45" s="96" t="s">
        <v>329</v>
      </c>
      <c r="L45" s="87"/>
    </row>
    <row r="46" spans="2:12" ht="14.1" customHeight="1" x14ac:dyDescent="0.25">
      <c r="B46" s="144" t="s">
        <v>193</v>
      </c>
      <c r="C46" s="145"/>
      <c r="D46" s="65" t="str">
        <f>IFERROR(VLOOKUP($B$46,List!$A$2:$O$64,2,FALSE),"")</f>
        <v/>
      </c>
      <c r="E46" s="150" t="str">
        <f>IFERROR(VLOOKUP($B$46,List!$A$2:$O$64,3,FALSE),"")</f>
        <v/>
      </c>
      <c r="F46" s="150"/>
      <c r="G46" s="150"/>
      <c r="H46" s="150"/>
      <c r="I46" s="150"/>
      <c r="J46" s="127"/>
      <c r="L46" s="68" t="str">
        <f>IF(D46="","0","50")</f>
        <v>0</v>
      </c>
    </row>
    <row r="47" spans="2:12" ht="14.1" customHeight="1" x14ac:dyDescent="0.25">
      <c r="B47" s="146"/>
      <c r="C47" s="147"/>
      <c r="D47" s="97" t="str">
        <f>IFERROR(VLOOKUP($B$46,List!$A$2:$O$64,4,FALSE),"")</f>
        <v/>
      </c>
      <c r="E47" s="151" t="str">
        <f>IFERROR(VLOOKUP($B$46,List!$A$2:$O$64,5,FALSE),"")</f>
        <v/>
      </c>
      <c r="F47" s="151"/>
      <c r="G47" s="151"/>
      <c r="H47" s="151"/>
      <c r="I47" s="151"/>
      <c r="J47" s="126"/>
    </row>
    <row r="48" spans="2:12" ht="14.1" customHeight="1" x14ac:dyDescent="0.25">
      <c r="B48" s="146"/>
      <c r="C48" s="147"/>
      <c r="D48" s="97" t="str">
        <f>IFERROR(VLOOKUP($B$46,List!$A$2:$O$64,6,FALSE),"")</f>
        <v/>
      </c>
      <c r="E48" s="151" t="str">
        <f>IFERROR(VLOOKUP($B$46,List!$A$2:$O$64,7,FALSE),"")</f>
        <v/>
      </c>
      <c r="F48" s="151"/>
      <c r="G48" s="151"/>
      <c r="H48" s="151"/>
      <c r="I48" s="151"/>
      <c r="J48" s="126"/>
    </row>
    <row r="49" spans="2:12" ht="14.1" customHeight="1" x14ac:dyDescent="0.25">
      <c r="B49" s="146"/>
      <c r="C49" s="147"/>
      <c r="D49" s="97" t="str">
        <f>IFERROR(VLOOKUP($B$46,List!$A$2:$O$64,8,FALSE),"")</f>
        <v/>
      </c>
      <c r="E49" s="151" t="str">
        <f>IFERROR(VLOOKUP($B$46,List!$A$2:$O$64,9,FALSE),"")</f>
        <v/>
      </c>
      <c r="F49" s="151"/>
      <c r="G49" s="151"/>
      <c r="H49" s="151"/>
      <c r="I49" s="151"/>
      <c r="J49" s="126"/>
    </row>
    <row r="50" spans="2:12" ht="14.1" customHeight="1" x14ac:dyDescent="0.25">
      <c r="B50" s="146"/>
      <c r="C50" s="147"/>
      <c r="D50" s="97" t="str">
        <f>IFERROR(VLOOKUP($B$46,List!$A$2:$O$64,10,FALSE),"")</f>
        <v/>
      </c>
      <c r="E50" s="151" t="str">
        <f>IFERROR(VLOOKUP($B$46,List!$A$2:$O$64,11,FALSE),"")</f>
        <v/>
      </c>
      <c r="F50" s="151"/>
      <c r="G50" s="151"/>
      <c r="H50" s="151"/>
      <c r="I50" s="151"/>
      <c r="J50" s="126"/>
    </row>
    <row r="51" spans="2:12" ht="14.1" customHeight="1" x14ac:dyDescent="0.25">
      <c r="B51" s="146"/>
      <c r="C51" s="147"/>
      <c r="D51" s="97" t="str">
        <f>IFERROR(VLOOKUP($B$46,List!$A$2:$O$64,12,FALSE),"")</f>
        <v/>
      </c>
      <c r="E51" s="151" t="str">
        <f>IFERROR(VLOOKUP($B$46,List!$A$2:$O$64,13,FALSE),"")</f>
        <v/>
      </c>
      <c r="F51" s="151"/>
      <c r="G51" s="151"/>
      <c r="H51" s="151"/>
      <c r="I51" s="151"/>
      <c r="J51" s="126"/>
    </row>
    <row r="52" spans="2:12" ht="14.1" customHeight="1" x14ac:dyDescent="0.25">
      <c r="B52" s="148"/>
      <c r="C52" s="149"/>
      <c r="D52" s="98" t="str">
        <f>IFERROR(VLOOKUP($B$46,List!$A$2:$O$64,14,FALSE),"")</f>
        <v/>
      </c>
      <c r="E52" s="152" t="str">
        <f>IFERROR(VLOOKUP($B$46,List!$A$2:$O$64,15,FALSE),"")</f>
        <v/>
      </c>
      <c r="F52" s="152"/>
      <c r="G52" s="152"/>
      <c r="H52" s="152"/>
      <c r="I52" s="152"/>
      <c r="J52" s="128"/>
    </row>
    <row r="53" spans="2:12" ht="5.0999999999999996" customHeight="1" x14ac:dyDescent="0.25">
      <c r="B53" s="99"/>
      <c r="C53" s="99"/>
      <c r="D53" s="100"/>
      <c r="E53" s="101"/>
      <c r="F53" s="101"/>
      <c r="G53" s="101"/>
      <c r="H53" s="101"/>
      <c r="I53" s="101"/>
      <c r="J53" s="102"/>
    </row>
    <row r="54" spans="2:12" ht="5.0999999999999996" customHeight="1" x14ac:dyDescent="0.25">
      <c r="B54" s="99"/>
      <c r="C54" s="99"/>
      <c r="D54" s="100"/>
      <c r="E54" s="101"/>
      <c r="F54" s="101"/>
      <c r="G54" s="101"/>
      <c r="H54" s="101"/>
      <c r="I54" s="101"/>
      <c r="J54" s="102"/>
    </row>
    <row r="55" spans="2:12" ht="5.0999999999999996" customHeight="1" x14ac:dyDescent="0.25">
      <c r="B55" s="99"/>
      <c r="C55" s="99"/>
      <c r="D55" s="100"/>
      <c r="E55" s="101"/>
      <c r="F55" s="101"/>
      <c r="G55" s="101"/>
      <c r="H55" s="101"/>
      <c r="I55" s="101"/>
      <c r="J55" s="102"/>
    </row>
    <row r="56" spans="2:12" ht="14.1" customHeight="1" x14ac:dyDescent="0.25">
      <c r="B56" s="99"/>
      <c r="C56" s="99"/>
      <c r="D56" s="100"/>
      <c r="E56" s="101"/>
      <c r="F56" s="101"/>
      <c r="G56" s="101"/>
      <c r="H56" s="101"/>
      <c r="I56" s="101"/>
      <c r="J56" s="102"/>
    </row>
    <row r="57" spans="2:12" s="82" customFormat="1" ht="20.100000000000001" customHeight="1" x14ac:dyDescent="0.25">
      <c r="B57" s="153" t="s">
        <v>325</v>
      </c>
      <c r="C57" s="154"/>
      <c r="D57" s="94" t="s">
        <v>326</v>
      </c>
      <c r="E57" s="95" t="s">
        <v>307</v>
      </c>
      <c r="F57" s="95"/>
      <c r="G57" s="95"/>
      <c r="H57" s="95"/>
      <c r="I57" s="95"/>
      <c r="J57" s="96" t="s">
        <v>329</v>
      </c>
      <c r="L57" s="87"/>
    </row>
    <row r="58" spans="2:12" ht="14.1" customHeight="1" x14ac:dyDescent="0.25">
      <c r="B58" s="144" t="s">
        <v>193</v>
      </c>
      <c r="C58" s="145"/>
      <c r="D58" s="65" t="str">
        <f>IFERROR(VLOOKUP($B$58,List!$A$2:$O$64,2,FALSE),"")</f>
        <v/>
      </c>
      <c r="E58" s="150" t="str">
        <f>IFERROR(VLOOKUP($B$58,List!$A$2:$O$64,3,FALSE),"")</f>
        <v/>
      </c>
      <c r="F58" s="150"/>
      <c r="G58" s="150"/>
      <c r="H58" s="150"/>
      <c r="I58" s="150"/>
      <c r="J58" s="127"/>
      <c r="L58" s="68" t="str">
        <f>IF(D58="","0","50")</f>
        <v>0</v>
      </c>
    </row>
    <row r="59" spans="2:12" ht="14.1" customHeight="1" x14ac:dyDescent="0.25">
      <c r="B59" s="146"/>
      <c r="C59" s="147"/>
      <c r="D59" s="97" t="str">
        <f>IFERROR(VLOOKUP($B$58,List!$A$2:$O$64,4,FALSE),"")</f>
        <v/>
      </c>
      <c r="E59" s="151" t="str">
        <f>IFERROR(VLOOKUP($B$58,List!$A$2:$O$64,5,FALSE),"")</f>
        <v/>
      </c>
      <c r="F59" s="151"/>
      <c r="G59" s="151"/>
      <c r="H59" s="151"/>
      <c r="I59" s="151"/>
      <c r="J59" s="126"/>
    </row>
    <row r="60" spans="2:12" ht="14.1" customHeight="1" x14ac:dyDescent="0.25">
      <c r="B60" s="146"/>
      <c r="C60" s="147"/>
      <c r="D60" s="97" t="str">
        <f>IFERROR(VLOOKUP($B$58,List!$A$2:$O$64,6,FALSE),"")</f>
        <v/>
      </c>
      <c r="E60" s="151" t="str">
        <f>IFERROR(VLOOKUP($B$58,List!$A$2:$O$64,7,FALSE),"")</f>
        <v/>
      </c>
      <c r="F60" s="151"/>
      <c r="G60" s="151"/>
      <c r="H60" s="151"/>
      <c r="I60" s="151"/>
      <c r="J60" s="126"/>
    </row>
    <row r="61" spans="2:12" ht="14.1" customHeight="1" x14ac:dyDescent="0.25">
      <c r="B61" s="146"/>
      <c r="C61" s="147"/>
      <c r="D61" s="97" t="str">
        <f>IFERROR(VLOOKUP($B$58,List!$A$2:$O$64,8,FALSE),"")</f>
        <v/>
      </c>
      <c r="E61" s="151" t="str">
        <f>IFERROR(VLOOKUP($B$58,List!$A$2:$O$64,9,FALSE),"")</f>
        <v/>
      </c>
      <c r="F61" s="151"/>
      <c r="G61" s="151"/>
      <c r="H61" s="151"/>
      <c r="I61" s="151"/>
      <c r="J61" s="126"/>
    </row>
    <row r="62" spans="2:12" ht="14.1" customHeight="1" x14ac:dyDescent="0.25">
      <c r="B62" s="146"/>
      <c r="C62" s="147"/>
      <c r="D62" s="97" t="str">
        <f>IFERROR(VLOOKUP($B$58,List!$A$2:$O$64,10,FALSE),"")</f>
        <v/>
      </c>
      <c r="E62" s="151" t="str">
        <f>IFERROR(VLOOKUP($B$58,List!$A$2:$O$64,11,FALSE),"")</f>
        <v/>
      </c>
      <c r="F62" s="151"/>
      <c r="G62" s="151"/>
      <c r="H62" s="151"/>
      <c r="I62" s="151"/>
      <c r="J62" s="126"/>
    </row>
    <row r="63" spans="2:12" ht="14.1" customHeight="1" x14ac:dyDescent="0.25">
      <c r="B63" s="146"/>
      <c r="C63" s="147"/>
      <c r="D63" s="97" t="str">
        <f>IFERROR(VLOOKUP($B$58,List!$A$2:$O$64,12,FALSE),"")</f>
        <v/>
      </c>
      <c r="E63" s="151" t="str">
        <f>IFERROR(VLOOKUP($B$58,List!$A$2:$O$64,13,FALSE),"")</f>
        <v/>
      </c>
      <c r="F63" s="151"/>
      <c r="G63" s="151"/>
      <c r="H63" s="151"/>
      <c r="I63" s="151"/>
      <c r="J63" s="126"/>
    </row>
    <row r="64" spans="2:12" ht="14.1" customHeight="1" x14ac:dyDescent="0.25">
      <c r="B64" s="148" t="s">
        <v>88</v>
      </c>
      <c r="C64" s="149"/>
      <c r="D64" s="98" t="str">
        <f>IFERROR(VLOOKUP($B$58,List!$A$2:$O$64,14,FALSE),"")</f>
        <v/>
      </c>
      <c r="E64" s="152" t="str">
        <f>IFERROR(VLOOKUP($B$58,List!$A$2:$O$64,15,FALSE),"")</f>
        <v/>
      </c>
      <c r="F64" s="152"/>
      <c r="G64" s="152"/>
      <c r="H64" s="152"/>
      <c r="I64" s="152"/>
      <c r="J64" s="128"/>
    </row>
    <row r="65" spans="2:12" ht="14.1" customHeight="1" x14ac:dyDescent="0.25">
      <c r="B65" s="144" t="s">
        <v>193</v>
      </c>
      <c r="C65" s="145"/>
      <c r="D65" s="65" t="str">
        <f>IFERROR(VLOOKUP($B$65,List!$A$2:$O$64,2,FALSE),"")</f>
        <v/>
      </c>
      <c r="E65" s="150" t="str">
        <f>IFERROR(VLOOKUP($B$65,List!$A$2:$O$64,3,FALSE),"")</f>
        <v/>
      </c>
      <c r="F65" s="150"/>
      <c r="G65" s="150"/>
      <c r="H65" s="150"/>
      <c r="I65" s="150"/>
      <c r="J65" s="127"/>
      <c r="L65" s="68" t="str">
        <f>IF(D65="","0","50")</f>
        <v>0</v>
      </c>
    </row>
    <row r="66" spans="2:12" ht="14.1" customHeight="1" x14ac:dyDescent="0.25">
      <c r="B66" s="146"/>
      <c r="C66" s="147"/>
      <c r="D66" s="97" t="str">
        <f>IFERROR(VLOOKUP($B$65,List!$A$2:$O$64,4,FALSE),"")</f>
        <v/>
      </c>
      <c r="E66" s="151" t="str">
        <f>IFERROR(VLOOKUP($B$65,List!$A$2:$O$64,5,FALSE),"")</f>
        <v/>
      </c>
      <c r="F66" s="151"/>
      <c r="G66" s="151"/>
      <c r="H66" s="151"/>
      <c r="I66" s="151"/>
      <c r="J66" s="126"/>
    </row>
    <row r="67" spans="2:12" ht="14.1" customHeight="1" x14ac:dyDescent="0.25">
      <c r="B67" s="146"/>
      <c r="C67" s="147"/>
      <c r="D67" s="97" t="str">
        <f>IFERROR(VLOOKUP($B$65,List!$A$2:$O$64,6,FALSE),"")</f>
        <v/>
      </c>
      <c r="E67" s="151" t="str">
        <f>IFERROR(VLOOKUP($B$65,List!$A$2:$O$64,7,FALSE),"")</f>
        <v/>
      </c>
      <c r="F67" s="151"/>
      <c r="G67" s="151"/>
      <c r="H67" s="151"/>
      <c r="I67" s="151"/>
      <c r="J67" s="126"/>
    </row>
    <row r="68" spans="2:12" ht="14.1" customHeight="1" x14ac:dyDescent="0.25">
      <c r="B68" s="146"/>
      <c r="C68" s="147"/>
      <c r="D68" s="97" t="str">
        <f>IFERROR(VLOOKUP($B$357,List!$A$2:$O$64,8,FALSE),"")</f>
        <v/>
      </c>
      <c r="E68" s="151" t="str">
        <f>IFERROR(VLOOKUP($B$5,List!$A$2:$O$64,9,FALSE),"")</f>
        <v/>
      </c>
      <c r="F68" s="151"/>
      <c r="G68" s="151"/>
      <c r="H68" s="151"/>
      <c r="I68" s="151"/>
      <c r="J68" s="126"/>
    </row>
    <row r="69" spans="2:12" ht="14.1" customHeight="1" x14ac:dyDescent="0.25">
      <c r="B69" s="146"/>
      <c r="C69" s="147"/>
      <c r="D69" s="97" t="str">
        <f>IFERROR(VLOOKUP($B$357,List!$A$2:$O$64,10,FALSE),"")</f>
        <v/>
      </c>
      <c r="E69" s="151" t="str">
        <f>IFERROR(VLOOKUP($B$65,List!$A$2:$O$64,11,FALSE),"")</f>
        <v/>
      </c>
      <c r="F69" s="151"/>
      <c r="G69" s="151"/>
      <c r="H69" s="151"/>
      <c r="I69" s="151"/>
      <c r="J69" s="126"/>
    </row>
    <row r="70" spans="2:12" ht="14.1" customHeight="1" x14ac:dyDescent="0.25">
      <c r="B70" s="146"/>
      <c r="C70" s="147"/>
      <c r="D70" s="97" t="str">
        <f>IFERROR(VLOOKUP($B$65,List!$A$2:$O$64,12,FALSE),"")</f>
        <v/>
      </c>
      <c r="E70" s="151" t="str">
        <f>IFERROR(VLOOKUP($B$65,List!$A$2:$O$64,13,FALSE),"")</f>
        <v/>
      </c>
      <c r="F70" s="151"/>
      <c r="G70" s="151"/>
      <c r="H70" s="151"/>
      <c r="I70" s="151"/>
      <c r="J70" s="126"/>
    </row>
    <row r="71" spans="2:12" ht="14.1" customHeight="1" x14ac:dyDescent="0.25">
      <c r="B71" s="148" t="s">
        <v>88</v>
      </c>
      <c r="C71" s="149"/>
      <c r="D71" s="98" t="str">
        <f>IFERROR(VLOOKUP($B$65,List!$A$2:$O$64,14,FALSE),"")</f>
        <v/>
      </c>
      <c r="E71" s="152" t="str">
        <f>IFERROR(VLOOKUP($B$65,List!$A$2:$O$64,15,FALSE),"")</f>
        <v/>
      </c>
      <c r="F71" s="152"/>
      <c r="G71" s="152"/>
      <c r="H71" s="152"/>
      <c r="I71" s="152"/>
      <c r="J71" s="128"/>
    </row>
    <row r="72" spans="2:12" ht="14.1" customHeight="1" outlineLevel="1" x14ac:dyDescent="0.25">
      <c r="B72" s="144" t="s">
        <v>193</v>
      </c>
      <c r="C72" s="145"/>
      <c r="D72" s="65" t="str">
        <f>IFERROR(VLOOKUP($B$72,List!$A$2:$O$64,2,FALSE),"")</f>
        <v/>
      </c>
      <c r="E72" s="150" t="str">
        <f>IFERROR(VLOOKUP($B$72,List!$A$2:$O$64,3,FALSE),"")</f>
        <v/>
      </c>
      <c r="F72" s="150"/>
      <c r="G72" s="150"/>
      <c r="H72" s="150"/>
      <c r="I72" s="150"/>
      <c r="J72" s="127"/>
      <c r="L72" s="68" t="str">
        <f>IF(D72="","0","50")</f>
        <v>0</v>
      </c>
    </row>
    <row r="73" spans="2:12" ht="14.1" customHeight="1" outlineLevel="1" x14ac:dyDescent="0.25">
      <c r="B73" s="146"/>
      <c r="C73" s="147"/>
      <c r="D73" s="97" t="str">
        <f>IFERROR(VLOOKUP($B$72,List!$A$2:$O$64,4,FALSE),"")</f>
        <v/>
      </c>
      <c r="E73" s="151" t="str">
        <f>IFERROR(VLOOKUP($B$72,List!$A$2:$O$64,5,FALSE),"")</f>
        <v/>
      </c>
      <c r="F73" s="151"/>
      <c r="G73" s="151"/>
      <c r="H73" s="151"/>
      <c r="I73" s="151"/>
      <c r="J73" s="126"/>
    </row>
    <row r="74" spans="2:12" ht="14.1" customHeight="1" outlineLevel="1" x14ac:dyDescent="0.25">
      <c r="B74" s="146"/>
      <c r="C74" s="147"/>
      <c r="D74" s="97" t="str">
        <f>IFERROR(VLOOKUP($B$72,List!$A$2:$O$64,6,FALSE),"")</f>
        <v/>
      </c>
      <c r="E74" s="151" t="str">
        <f>IFERROR(VLOOKUP($B$72,List!$A$2:$O$64,7,FALSE),"")</f>
        <v/>
      </c>
      <c r="F74" s="151"/>
      <c r="G74" s="151"/>
      <c r="H74" s="151"/>
      <c r="I74" s="151"/>
      <c r="J74" s="126"/>
    </row>
    <row r="75" spans="2:12" ht="14.1" customHeight="1" outlineLevel="1" x14ac:dyDescent="0.25">
      <c r="B75" s="146"/>
      <c r="C75" s="147"/>
      <c r="D75" s="97" t="str">
        <f>IFERROR(VLOOKUP($B$72,List!$A$2:$O$64,8,FALSE),"")</f>
        <v/>
      </c>
      <c r="E75" s="151" t="str">
        <f>IFERROR(VLOOKUP($B$72,List!$A$2:$O$64,9,FALSE),"")</f>
        <v/>
      </c>
      <c r="F75" s="151"/>
      <c r="G75" s="151"/>
      <c r="H75" s="151"/>
      <c r="I75" s="151"/>
      <c r="J75" s="126"/>
    </row>
    <row r="76" spans="2:12" ht="14.1" customHeight="1" outlineLevel="1" x14ac:dyDescent="0.25">
      <c r="B76" s="146"/>
      <c r="C76" s="147"/>
      <c r="D76" s="97" t="str">
        <f>IFERROR(VLOOKUP($B$72,List!$A$2:$O$64,10,FALSE),"")</f>
        <v/>
      </c>
      <c r="E76" s="151" t="str">
        <f>IFERROR(VLOOKUP($B$72,List!$A$2:$O$64,11,FALSE),"")</f>
        <v/>
      </c>
      <c r="F76" s="151"/>
      <c r="G76" s="151"/>
      <c r="H76" s="151"/>
      <c r="I76" s="151"/>
      <c r="J76" s="126"/>
    </row>
    <row r="77" spans="2:12" ht="14.1" customHeight="1" outlineLevel="1" x14ac:dyDescent="0.25">
      <c r="B77" s="146"/>
      <c r="C77" s="147"/>
      <c r="D77" s="97" t="str">
        <f>IFERROR(VLOOKUP($B$72,List!$A$2:$O$64,12,FALSE),"")</f>
        <v/>
      </c>
      <c r="E77" s="151" t="str">
        <f>IFERROR(VLOOKUP($B$72,List!$A$2:$O$64,13,FALSE),"")</f>
        <v/>
      </c>
      <c r="F77" s="151"/>
      <c r="G77" s="151"/>
      <c r="H77" s="151"/>
      <c r="I77" s="151"/>
      <c r="J77" s="126"/>
    </row>
    <row r="78" spans="2:12" ht="14.1" customHeight="1" outlineLevel="1" x14ac:dyDescent="0.25">
      <c r="B78" s="148" t="s">
        <v>88</v>
      </c>
      <c r="C78" s="149"/>
      <c r="D78" s="98" t="str">
        <f>IFERROR(VLOOKUP($B$72,List!$A$2:$O$64,14,FALSE),"")</f>
        <v/>
      </c>
      <c r="E78" s="152" t="str">
        <f>IFERROR(VLOOKUP($B$72,List!$A$2:$O$64,15,FALSE),"")</f>
        <v/>
      </c>
      <c r="F78" s="152"/>
      <c r="G78" s="152"/>
      <c r="H78" s="152"/>
      <c r="I78" s="152"/>
      <c r="J78" s="128"/>
    </row>
    <row r="79" spans="2:12" ht="5.0999999999999996" customHeight="1" x14ac:dyDescent="0.25">
      <c r="B79" s="103"/>
      <c r="C79" s="103"/>
      <c r="D79" s="103"/>
      <c r="E79" s="103"/>
      <c r="F79" s="103"/>
      <c r="G79" s="103"/>
      <c r="H79" s="103"/>
      <c r="I79" s="103"/>
      <c r="J79" s="104"/>
    </row>
    <row r="80" spans="2:12" x14ac:dyDescent="0.25">
      <c r="B80" s="105" t="s">
        <v>324</v>
      </c>
      <c r="C80" s="106"/>
      <c r="D80" s="107"/>
      <c r="E80" s="107"/>
      <c r="F80" s="107"/>
      <c r="G80" s="107"/>
      <c r="H80" s="107"/>
      <c r="I80" s="107"/>
      <c r="J80" s="107"/>
    </row>
    <row r="81" spans="1:12" x14ac:dyDescent="0.25">
      <c r="B81" s="105" t="s">
        <v>305</v>
      </c>
      <c r="C81" s="106"/>
      <c r="D81" s="107"/>
      <c r="E81" s="107"/>
      <c r="F81" s="107"/>
      <c r="G81" s="107"/>
      <c r="H81" s="107"/>
      <c r="I81" s="107"/>
      <c r="J81" s="107"/>
    </row>
    <row r="82" spans="1:12" x14ac:dyDescent="0.25">
      <c r="B82" s="105" t="s">
        <v>306</v>
      </c>
    </row>
    <row r="83" spans="1:12" ht="5.0999999999999996" customHeight="1" x14ac:dyDescent="0.25"/>
    <row r="84" spans="1:12" s="82" customFormat="1" x14ac:dyDescent="0.25">
      <c r="A84" s="108">
        <v>4</v>
      </c>
      <c r="B84" s="82" t="s">
        <v>218</v>
      </c>
      <c r="J84" s="109"/>
      <c r="L84" s="87"/>
    </row>
    <row r="85" spans="1:12" x14ac:dyDescent="0.25">
      <c r="B85" s="77" t="s">
        <v>222</v>
      </c>
    </row>
    <row r="86" spans="1:12" ht="5.0999999999999996" customHeight="1" x14ac:dyDescent="0.25"/>
    <row r="87" spans="1:12" s="82" customFormat="1" ht="20.100000000000001" customHeight="1" x14ac:dyDescent="0.25">
      <c r="B87" s="83" t="s">
        <v>243</v>
      </c>
      <c r="C87" s="84"/>
      <c r="D87" s="84"/>
      <c r="E87" s="84"/>
      <c r="F87" s="88"/>
      <c r="G87" s="89" t="s">
        <v>204</v>
      </c>
      <c r="H87" s="166"/>
      <c r="I87" s="166"/>
      <c r="J87" s="167"/>
      <c r="L87" s="87"/>
    </row>
    <row r="88" spans="1:12" s="82" customFormat="1" ht="20.100000000000001" customHeight="1" x14ac:dyDescent="0.25">
      <c r="B88" s="162"/>
      <c r="C88" s="163"/>
      <c r="D88" s="163"/>
      <c r="E88" s="163"/>
      <c r="F88" s="164"/>
      <c r="G88" s="110" t="s">
        <v>203</v>
      </c>
      <c r="H88" s="168"/>
      <c r="I88" s="168"/>
      <c r="J88" s="169"/>
      <c r="L88" s="87"/>
    </row>
    <row r="89" spans="1:12" s="82" customFormat="1" ht="20.100000000000001" customHeight="1" x14ac:dyDescent="0.25">
      <c r="B89" s="83" t="s">
        <v>241</v>
      </c>
      <c r="C89" s="84"/>
      <c r="D89" s="84"/>
      <c r="E89" s="84"/>
      <c r="F89" s="88"/>
      <c r="G89" s="83"/>
      <c r="H89" s="84"/>
      <c r="I89" s="84"/>
      <c r="J89" s="86"/>
      <c r="L89" s="87"/>
    </row>
    <row r="90" spans="1:12" s="82" customFormat="1" ht="20.100000000000001" customHeight="1" x14ac:dyDescent="0.25">
      <c r="B90" s="159"/>
      <c r="C90" s="160"/>
      <c r="D90" s="160"/>
      <c r="E90" s="160"/>
      <c r="F90" s="161"/>
      <c r="G90" s="110" t="s">
        <v>205</v>
      </c>
      <c r="H90" s="160"/>
      <c r="I90" s="160"/>
      <c r="J90" s="161"/>
      <c r="L90" s="87"/>
    </row>
    <row r="91" spans="1:12" s="82" customFormat="1" ht="20.100000000000001" customHeight="1" x14ac:dyDescent="0.25">
      <c r="B91" s="159"/>
      <c r="C91" s="160"/>
      <c r="D91" s="160"/>
      <c r="E91" s="160"/>
      <c r="F91" s="161"/>
      <c r="G91" s="110" t="s">
        <v>206</v>
      </c>
      <c r="H91" s="160"/>
      <c r="I91" s="160"/>
      <c r="J91" s="161"/>
      <c r="L91" s="87"/>
    </row>
    <row r="92" spans="1:12" s="82" customFormat="1" ht="20.100000000000001" customHeight="1" x14ac:dyDescent="0.25">
      <c r="B92" s="162"/>
      <c r="C92" s="163"/>
      <c r="D92" s="163"/>
      <c r="E92" s="163"/>
      <c r="F92" s="164"/>
      <c r="G92" s="111" t="s">
        <v>220</v>
      </c>
      <c r="H92" s="163"/>
      <c r="I92" s="163"/>
      <c r="J92" s="164"/>
      <c r="L92" s="87"/>
    </row>
    <row r="93" spans="1:12" ht="5.0999999999999996" customHeight="1" x14ac:dyDescent="0.25"/>
    <row r="94" spans="1:12" x14ac:dyDescent="0.25">
      <c r="B94" s="77" t="s">
        <v>208</v>
      </c>
    </row>
    <row r="95" spans="1:12" x14ac:dyDescent="0.25">
      <c r="B95" s="77" t="s">
        <v>207</v>
      </c>
    </row>
    <row r="96" spans="1:12" x14ac:dyDescent="0.25">
      <c r="B96" s="77"/>
      <c r="G96" s="136"/>
      <c r="H96" s="137" t="s">
        <v>209</v>
      </c>
      <c r="I96" s="138">
        <f>L24+L46+L58+L65+L72</f>
        <v>0</v>
      </c>
      <c r="J96" s="139" t="s">
        <v>217</v>
      </c>
    </row>
    <row r="97" spans="1:12" x14ac:dyDescent="0.25">
      <c r="B97" s="77"/>
      <c r="H97" s="112"/>
      <c r="I97" s="113"/>
      <c r="J97" s="114"/>
    </row>
    <row r="98" spans="1:12" x14ac:dyDescent="0.25">
      <c r="B98" s="77" t="s">
        <v>210</v>
      </c>
    </row>
    <row r="99" spans="1:12" x14ac:dyDescent="0.25">
      <c r="B99" s="115" t="s">
        <v>211</v>
      </c>
    </row>
    <row r="100" spans="1:12" s="82" customFormat="1" ht="20.100000000000001" customHeight="1" x14ac:dyDescent="0.25">
      <c r="B100" s="116" t="s">
        <v>212</v>
      </c>
      <c r="C100" s="117"/>
      <c r="D100" s="117"/>
      <c r="E100" s="117"/>
      <c r="F100" s="118"/>
      <c r="G100" s="119" t="s">
        <v>216</v>
      </c>
      <c r="H100" s="84"/>
      <c r="I100" s="84"/>
      <c r="J100" s="86"/>
      <c r="L100" s="87"/>
    </row>
    <row r="101" spans="1:12" s="82" customFormat="1" ht="20.100000000000001" customHeight="1" x14ac:dyDescent="0.25">
      <c r="B101" s="116" t="s">
        <v>213</v>
      </c>
      <c r="C101" s="117"/>
      <c r="D101" s="117"/>
      <c r="E101" s="117"/>
      <c r="F101" s="118"/>
      <c r="G101" s="120" t="s">
        <v>328</v>
      </c>
      <c r="J101" s="121"/>
      <c r="L101" s="87"/>
    </row>
    <row r="102" spans="1:12" s="82" customFormat="1" ht="20.100000000000001" customHeight="1" x14ac:dyDescent="0.25">
      <c r="B102" s="116" t="s">
        <v>214</v>
      </c>
      <c r="C102" s="117"/>
      <c r="D102" s="117"/>
      <c r="E102" s="117"/>
      <c r="F102" s="118"/>
      <c r="G102" s="122"/>
      <c r="J102" s="121"/>
      <c r="L102" s="87"/>
    </row>
    <row r="103" spans="1:12" s="82" customFormat="1" ht="20.100000000000001" customHeight="1" x14ac:dyDescent="0.25">
      <c r="B103" s="116" t="s">
        <v>215</v>
      </c>
      <c r="C103" s="117"/>
      <c r="D103" s="117"/>
      <c r="E103" s="117"/>
      <c r="F103" s="118"/>
      <c r="G103" s="91"/>
      <c r="H103" s="92"/>
      <c r="I103" s="92"/>
      <c r="J103" s="123"/>
      <c r="L103" s="87"/>
    </row>
    <row r="104" spans="1:12" ht="5.0999999999999996" customHeight="1" x14ac:dyDescent="0.25"/>
    <row r="105" spans="1:12" ht="14.1" customHeight="1" x14ac:dyDescent="0.25"/>
    <row r="106" spans="1:12" ht="14.1" customHeight="1" x14ac:dyDescent="0.25"/>
    <row r="107" spans="1:12" ht="14.1" customHeight="1" x14ac:dyDescent="0.25"/>
    <row r="108" spans="1:12" ht="14.1" customHeight="1" x14ac:dyDescent="0.25"/>
    <row r="109" spans="1:12" ht="14.1" customHeight="1" x14ac:dyDescent="0.25"/>
    <row r="110" spans="1:12" ht="14.1" customHeight="1" x14ac:dyDescent="0.25"/>
    <row r="111" spans="1:12" x14ac:dyDescent="0.25">
      <c r="A111" s="108">
        <v>5</v>
      </c>
      <c r="B111" s="108" t="s">
        <v>223</v>
      </c>
    </row>
    <row r="112" spans="1:12" ht="18" customHeight="1" x14ac:dyDescent="0.25">
      <c r="A112" s="108"/>
      <c r="B112" s="157" t="s">
        <v>224</v>
      </c>
      <c r="C112" s="157"/>
      <c r="D112" s="157"/>
      <c r="E112" s="157"/>
      <c r="F112" s="157"/>
      <c r="G112" s="157"/>
      <c r="H112" s="157"/>
      <c r="I112" s="157"/>
      <c r="J112" s="157"/>
    </row>
    <row r="113" spans="1:10" ht="76.5" customHeight="1" x14ac:dyDescent="0.25">
      <c r="B113" s="165" t="s">
        <v>225</v>
      </c>
      <c r="C113" s="165"/>
      <c r="D113" s="165"/>
      <c r="E113" s="165"/>
      <c r="F113" s="165"/>
      <c r="G113" s="165"/>
      <c r="H113" s="165"/>
      <c r="I113" s="165"/>
      <c r="J113" s="165"/>
    </row>
    <row r="114" spans="1:10" ht="5.0999999999999996" customHeight="1" x14ac:dyDescent="0.25"/>
    <row r="115" spans="1:10" x14ac:dyDescent="0.25">
      <c r="A115" s="108">
        <v>6</v>
      </c>
      <c r="B115" s="108" t="s">
        <v>226</v>
      </c>
    </row>
    <row r="116" spans="1:10" ht="31.5" customHeight="1" x14ac:dyDescent="0.25">
      <c r="B116" s="156" t="s">
        <v>227</v>
      </c>
      <c r="C116" s="156"/>
      <c r="D116" s="156"/>
      <c r="E116" s="156"/>
      <c r="F116" s="156"/>
      <c r="G116" s="156"/>
      <c r="H116" s="156"/>
      <c r="I116" s="156"/>
      <c r="J116" s="156"/>
    </row>
    <row r="117" spans="1:10" ht="30.75" customHeight="1" x14ac:dyDescent="0.25">
      <c r="B117" s="157" t="s">
        <v>228</v>
      </c>
      <c r="C117" s="157"/>
      <c r="D117" s="157"/>
      <c r="E117" s="157"/>
      <c r="F117" s="157"/>
      <c r="G117" s="157"/>
      <c r="H117" s="157"/>
      <c r="I117" s="157"/>
      <c r="J117" s="157"/>
    </row>
    <row r="120" spans="1:10" x14ac:dyDescent="0.25">
      <c r="B120" s="124" t="s">
        <v>231</v>
      </c>
    </row>
    <row r="121" spans="1:10" ht="5.0999999999999996" customHeight="1" x14ac:dyDescent="0.25"/>
    <row r="122" spans="1:10" x14ac:dyDescent="0.25">
      <c r="A122" s="108">
        <v>7</v>
      </c>
      <c r="B122" s="108" t="s">
        <v>234</v>
      </c>
    </row>
    <row r="123" spans="1:10" ht="49.5" customHeight="1" x14ac:dyDescent="0.25">
      <c r="B123" s="157" t="s">
        <v>229</v>
      </c>
      <c r="C123" s="157"/>
      <c r="D123" s="157"/>
      <c r="E123" s="157"/>
      <c r="F123" s="157"/>
      <c r="G123" s="157"/>
      <c r="H123" s="157"/>
      <c r="I123" s="157"/>
      <c r="J123" s="157"/>
    </row>
    <row r="124" spans="1:10" ht="32.25" customHeight="1" x14ac:dyDescent="0.25">
      <c r="B124" s="156" t="s">
        <v>230</v>
      </c>
      <c r="C124" s="156"/>
      <c r="D124" s="156"/>
      <c r="E124" s="156"/>
      <c r="F124" s="156"/>
      <c r="G124" s="156"/>
      <c r="H124" s="156"/>
      <c r="I124" s="156"/>
      <c r="J124" s="156"/>
    </row>
    <row r="125" spans="1:10" ht="15" customHeight="1" x14ac:dyDescent="0.25"/>
    <row r="126" spans="1:10" ht="15" customHeight="1" x14ac:dyDescent="0.25"/>
    <row r="127" spans="1:10" ht="15" customHeight="1" x14ac:dyDescent="0.25"/>
    <row r="128" spans="1:10" ht="15" customHeight="1" x14ac:dyDescent="0.25">
      <c r="B128" s="130"/>
      <c r="C128" s="131">
        <f ca="1">TODAY()</f>
        <v>45819</v>
      </c>
      <c r="D128" s="130"/>
      <c r="H128" s="130"/>
      <c r="I128" s="130"/>
      <c r="J128" s="132"/>
    </row>
    <row r="129" spans="2:10" ht="15" customHeight="1" x14ac:dyDescent="0.25">
      <c r="B129" s="158" t="s">
        <v>235</v>
      </c>
      <c r="C129" s="158"/>
      <c r="D129" s="158"/>
      <c r="H129" s="158" t="s">
        <v>236</v>
      </c>
      <c r="I129" s="158"/>
      <c r="J129" s="158"/>
    </row>
    <row r="130" spans="2:10" ht="15" customHeight="1" x14ac:dyDescent="0.25"/>
    <row r="131" spans="2:10" ht="5.0999999999999996" customHeight="1" x14ac:dyDescent="0.25"/>
    <row r="132" spans="2:10" x14ac:dyDescent="0.25">
      <c r="B132" s="125" t="s">
        <v>76</v>
      </c>
    </row>
    <row r="133" spans="2:10" ht="34.5" customHeight="1" x14ac:dyDescent="0.25">
      <c r="B133" s="156" t="s">
        <v>221</v>
      </c>
      <c r="C133" s="156"/>
      <c r="D133" s="156"/>
      <c r="E133" s="156"/>
      <c r="F133" s="156"/>
      <c r="G133" s="156"/>
      <c r="H133" s="156"/>
      <c r="I133" s="156"/>
      <c r="J133" s="156"/>
    </row>
    <row r="134" spans="2:10" ht="31.5" customHeight="1" x14ac:dyDescent="0.25">
      <c r="B134" s="156" t="s">
        <v>232</v>
      </c>
      <c r="C134" s="156"/>
      <c r="D134" s="156"/>
      <c r="E134" s="156"/>
      <c r="F134" s="156"/>
      <c r="G134" s="156"/>
      <c r="H134" s="156"/>
      <c r="I134" s="156"/>
      <c r="J134" s="156"/>
    </row>
    <row r="135" spans="2:10" ht="60.75" customHeight="1" x14ac:dyDescent="0.25">
      <c r="B135" s="157" t="s">
        <v>233</v>
      </c>
      <c r="C135" s="157"/>
      <c r="D135" s="157"/>
      <c r="E135" s="157"/>
      <c r="F135" s="157"/>
      <c r="G135" s="157"/>
      <c r="H135" s="157"/>
      <c r="I135" s="157"/>
      <c r="J135" s="157"/>
    </row>
  </sheetData>
  <mergeCells count="82">
    <mergeCell ref="E29:I29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B28:C28"/>
    <mergeCell ref="H87:J87"/>
    <mergeCell ref="B88:F88"/>
    <mergeCell ref="H88:J88"/>
    <mergeCell ref="B90:F90"/>
    <mergeCell ref="H90:J90"/>
    <mergeCell ref="B133:J133"/>
    <mergeCell ref="B134:J134"/>
    <mergeCell ref="B135:J135"/>
    <mergeCell ref="B29:C35"/>
    <mergeCell ref="B116:J116"/>
    <mergeCell ref="B117:J117"/>
    <mergeCell ref="B123:J123"/>
    <mergeCell ref="B124:J124"/>
    <mergeCell ref="B129:D129"/>
    <mergeCell ref="H129:J129"/>
    <mergeCell ref="B91:F91"/>
    <mergeCell ref="H91:J91"/>
    <mergeCell ref="B92:F92"/>
    <mergeCell ref="H92:J92"/>
    <mergeCell ref="B112:J112"/>
    <mergeCell ref="B113:J113"/>
    <mergeCell ref="E30:I30"/>
    <mergeCell ref="E31:I31"/>
    <mergeCell ref="E32:I32"/>
    <mergeCell ref="E33:I33"/>
    <mergeCell ref="E35:I35"/>
    <mergeCell ref="B46:C52"/>
    <mergeCell ref="E46:I46"/>
    <mergeCell ref="E47:I47"/>
    <mergeCell ref="E48:I48"/>
    <mergeCell ref="E49:I49"/>
    <mergeCell ref="E50:I50"/>
    <mergeCell ref="E51:I51"/>
    <mergeCell ref="E52:I52"/>
    <mergeCell ref="E40:I40"/>
    <mergeCell ref="E42:I42"/>
    <mergeCell ref="E34:I34"/>
    <mergeCell ref="E41:I41"/>
    <mergeCell ref="B45:C45"/>
    <mergeCell ref="B36:C42"/>
    <mergeCell ref="E36:I36"/>
    <mergeCell ref="E37:I37"/>
    <mergeCell ref="E38:I38"/>
    <mergeCell ref="E39:I39"/>
    <mergeCell ref="B44:J44"/>
    <mergeCell ref="E64:I64"/>
    <mergeCell ref="B57:C57"/>
    <mergeCell ref="E58:I58"/>
    <mergeCell ref="E59:I59"/>
    <mergeCell ref="E60:I60"/>
    <mergeCell ref="E61:I61"/>
    <mergeCell ref="E62:I62"/>
    <mergeCell ref="E63:I63"/>
    <mergeCell ref="B58:C64"/>
    <mergeCell ref="B65:C71"/>
    <mergeCell ref="E65:I65"/>
    <mergeCell ref="E66:I66"/>
    <mergeCell ref="E67:I67"/>
    <mergeCell ref="E68:I68"/>
    <mergeCell ref="E69:I69"/>
    <mergeCell ref="E70:I70"/>
    <mergeCell ref="E71:I71"/>
    <mergeCell ref="B72:C78"/>
    <mergeCell ref="E72:I72"/>
    <mergeCell ref="E73:I73"/>
    <mergeCell ref="E74:I74"/>
    <mergeCell ref="E75:I75"/>
    <mergeCell ref="E76:I76"/>
    <mergeCell ref="E77:I77"/>
    <mergeCell ref="E78:I78"/>
  </mergeCells>
  <conditionalFormatting sqref="D29:I42">
    <cfRule type="cellIs" dxfId="3" priority="12" operator="equal">
      <formula>0</formula>
    </cfRule>
  </conditionalFormatting>
  <conditionalFormatting sqref="D46:I56">
    <cfRule type="cellIs" dxfId="2" priority="10" operator="equal">
      <formula>0</formula>
    </cfRule>
  </conditionalFormatting>
  <conditionalFormatting sqref="D58:I78">
    <cfRule type="cellIs" dxfId="1" priority="1" operator="equal">
      <formula>0</formula>
    </cfRule>
  </conditionalFormatting>
  <conditionalFormatting sqref="J53:J56">
    <cfRule type="cellIs" dxfId="0" priority="1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Roman,Normálne"&amp;10F01-PS09/01042022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117</xdr:row>
                    <xdr:rowOff>85725</xdr:rowOff>
                  </from>
                  <to>
                    <xdr:col>5</xdr:col>
                    <xdr:colOff>276225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117</xdr:row>
                    <xdr:rowOff>57150</xdr:rowOff>
                  </from>
                  <to>
                    <xdr:col>7</xdr:col>
                    <xdr:colOff>333375</xdr:colOff>
                    <xdr:row>119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7A5A29D5-BA50-4259-A748-82A915893447}">
          <x14:formula1>
            <xm:f>List!$A$1:$A$64</xm:f>
          </x14:formula1>
          <xm:sqref>B29:C42 B46:C52 B58:C78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F22" sqref="F22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0" customWidth="1"/>
    <col min="3" max="3" width="8.7109375" style="4"/>
    <col min="4" max="4" width="52.5703125" style="13" customWidth="1"/>
    <col min="5" max="5" width="8.7109375" style="4"/>
    <col min="6" max="16384" width="8.7109375" style="7"/>
  </cols>
  <sheetData>
    <row r="1" spans="2:5" ht="20.100000000000001" customHeight="1" x14ac:dyDescent="0.25">
      <c r="B1" s="40" t="s">
        <v>323</v>
      </c>
    </row>
    <row r="2" spans="2:5" s="4" customFormat="1" ht="60" customHeight="1" x14ac:dyDescent="0.25">
      <c r="B2" s="17" t="s">
        <v>310</v>
      </c>
      <c r="C2" s="18" t="s">
        <v>311</v>
      </c>
      <c r="D2" s="19" t="s">
        <v>308</v>
      </c>
      <c r="E2" s="19" t="s">
        <v>309</v>
      </c>
    </row>
    <row r="3" spans="2:5" s="4" customFormat="1" ht="20.100000000000001" customHeight="1" x14ac:dyDescent="0.25">
      <c r="B3" s="41"/>
      <c r="C3" s="20" t="s">
        <v>245</v>
      </c>
      <c r="D3" s="21"/>
      <c r="E3" s="22"/>
    </row>
    <row r="4" spans="2:5" s="4" customFormat="1" ht="20.100000000000001" customHeight="1" x14ac:dyDescent="0.25">
      <c r="B4" s="42"/>
      <c r="C4" s="32" t="s">
        <v>312</v>
      </c>
      <c r="D4" s="23" t="s">
        <v>246</v>
      </c>
      <c r="E4" s="24"/>
    </row>
    <row r="5" spans="2:5" ht="20.100000000000001" customHeight="1" x14ac:dyDescent="0.25">
      <c r="B5" s="188">
        <v>1</v>
      </c>
      <c r="C5" s="14" t="s">
        <v>77</v>
      </c>
      <c r="D5" s="15" t="s">
        <v>0</v>
      </c>
      <c r="E5" s="16">
        <v>3</v>
      </c>
    </row>
    <row r="6" spans="2:5" ht="20.100000000000001" customHeight="1" x14ac:dyDescent="0.25">
      <c r="B6" s="188"/>
      <c r="C6" s="14" t="s">
        <v>78</v>
      </c>
      <c r="D6" s="15" t="s">
        <v>1</v>
      </c>
      <c r="E6" s="16">
        <v>4</v>
      </c>
    </row>
    <row r="7" spans="2:5" ht="20.100000000000001" customHeight="1" x14ac:dyDescent="0.25">
      <c r="B7" s="43">
        <v>2</v>
      </c>
      <c r="C7" s="14" t="s">
        <v>80</v>
      </c>
      <c r="D7" s="15" t="s">
        <v>249</v>
      </c>
      <c r="E7" s="16">
        <v>5</v>
      </c>
    </row>
    <row r="8" spans="2:5" ht="20.100000000000001" customHeight="1" x14ac:dyDescent="0.25">
      <c r="B8" s="44">
        <v>3</v>
      </c>
      <c r="C8" s="14" t="s">
        <v>79</v>
      </c>
      <c r="D8" s="15" t="s">
        <v>2</v>
      </c>
      <c r="E8" s="16">
        <v>6</v>
      </c>
    </row>
    <row r="9" spans="2:5" ht="20.100000000000001" customHeight="1" x14ac:dyDescent="0.25">
      <c r="B9" s="43">
        <v>4</v>
      </c>
      <c r="C9" s="14" t="s">
        <v>82</v>
      </c>
      <c r="D9" s="15" t="s">
        <v>3</v>
      </c>
      <c r="E9" s="16">
        <v>7</v>
      </c>
    </row>
    <row r="10" spans="2:5" ht="20.100000000000001" customHeight="1" x14ac:dyDescent="0.25">
      <c r="B10" s="44">
        <v>5</v>
      </c>
      <c r="C10" s="14" t="s">
        <v>81</v>
      </c>
      <c r="D10" s="15" t="s">
        <v>4</v>
      </c>
      <c r="E10" s="16">
        <v>8</v>
      </c>
    </row>
    <row r="11" spans="2:5" ht="20.100000000000001" customHeight="1" x14ac:dyDescent="0.25">
      <c r="B11" s="45"/>
      <c r="C11" s="32" t="s">
        <v>313</v>
      </c>
      <c r="D11" s="23" t="s">
        <v>247</v>
      </c>
      <c r="E11" s="25"/>
    </row>
    <row r="12" spans="2:5" ht="20.100000000000001" customHeight="1" x14ac:dyDescent="0.25">
      <c r="B12" s="43">
        <v>6</v>
      </c>
      <c r="C12" s="14" t="s">
        <v>83</v>
      </c>
      <c r="D12" s="15" t="s">
        <v>255</v>
      </c>
      <c r="E12" s="16">
        <v>9</v>
      </c>
    </row>
    <row r="13" spans="2:5" ht="20.100000000000001" customHeight="1" x14ac:dyDescent="0.25">
      <c r="B13" s="45"/>
      <c r="C13" s="32" t="s">
        <v>314</v>
      </c>
      <c r="D13" s="23" t="s">
        <v>248</v>
      </c>
      <c r="E13" s="25"/>
    </row>
    <row r="14" spans="2:5" ht="20.100000000000001" customHeight="1" x14ac:dyDescent="0.25">
      <c r="B14" s="188">
        <v>7</v>
      </c>
      <c r="C14" s="14" t="s">
        <v>84</v>
      </c>
      <c r="D14" s="15" t="s">
        <v>201</v>
      </c>
      <c r="E14" s="16">
        <v>10</v>
      </c>
    </row>
    <row r="15" spans="2:5" ht="20.100000000000001" customHeight="1" x14ac:dyDescent="0.25">
      <c r="B15" s="188"/>
      <c r="C15" s="14" t="s">
        <v>86</v>
      </c>
      <c r="D15" s="15" t="s">
        <v>282</v>
      </c>
      <c r="E15" s="16">
        <v>10</v>
      </c>
    </row>
    <row r="16" spans="2:5" ht="20.100000000000001" customHeight="1" x14ac:dyDescent="0.25">
      <c r="B16" s="43">
        <v>8</v>
      </c>
      <c r="C16" s="14" t="s">
        <v>88</v>
      </c>
      <c r="D16" s="15" t="s">
        <v>5</v>
      </c>
      <c r="E16" s="16">
        <v>11</v>
      </c>
    </row>
    <row r="17" spans="2:5" ht="20.100000000000001" customHeight="1" x14ac:dyDescent="0.25">
      <c r="B17" s="44">
        <v>9</v>
      </c>
      <c r="C17" s="14" t="s">
        <v>90</v>
      </c>
      <c r="D17" s="15" t="s">
        <v>257</v>
      </c>
      <c r="E17" s="16">
        <v>12</v>
      </c>
    </row>
    <row r="18" spans="2:5" ht="20.100000000000001" customHeight="1" x14ac:dyDescent="0.25">
      <c r="B18" s="43">
        <v>10</v>
      </c>
      <c r="C18" s="14" t="s">
        <v>92</v>
      </c>
      <c r="D18" s="15" t="s">
        <v>6</v>
      </c>
      <c r="E18" s="16">
        <v>13</v>
      </c>
    </row>
    <row r="19" spans="2:5" ht="25.5" x14ac:dyDescent="0.25">
      <c r="B19" s="188">
        <v>11</v>
      </c>
      <c r="C19" s="14" t="s">
        <v>94</v>
      </c>
      <c r="D19" s="15" t="s">
        <v>7</v>
      </c>
      <c r="E19" s="16">
        <v>14</v>
      </c>
    </row>
    <row r="20" spans="2:5" ht="20.100000000000001" customHeight="1" x14ac:dyDescent="0.25">
      <c r="B20" s="188"/>
      <c r="C20" s="28" t="s">
        <v>284</v>
      </c>
      <c r="D20" s="29" t="s">
        <v>283</v>
      </c>
      <c r="E20" s="26" t="s">
        <v>8</v>
      </c>
    </row>
    <row r="21" spans="2:5" ht="20.100000000000001" customHeight="1" x14ac:dyDescent="0.25">
      <c r="B21" s="188"/>
      <c r="C21" s="28" t="s">
        <v>285</v>
      </c>
      <c r="D21" s="29" t="s">
        <v>288</v>
      </c>
      <c r="E21" s="26">
        <v>45</v>
      </c>
    </row>
    <row r="22" spans="2:5" ht="20.100000000000001" customHeight="1" x14ac:dyDescent="0.25">
      <c r="B22" s="188"/>
      <c r="C22" s="28" t="s">
        <v>286</v>
      </c>
      <c r="D22" s="29" t="s">
        <v>289</v>
      </c>
      <c r="E22" s="26">
        <v>38</v>
      </c>
    </row>
    <row r="23" spans="2:5" ht="20.100000000000001" customHeight="1" x14ac:dyDescent="0.25">
      <c r="B23" s="188"/>
      <c r="C23" s="28" t="s">
        <v>287</v>
      </c>
      <c r="D23" s="29" t="s">
        <v>290</v>
      </c>
      <c r="E23" s="26">
        <v>56</v>
      </c>
    </row>
    <row r="24" spans="2:5" ht="20.100000000000001" customHeight="1" x14ac:dyDescent="0.25">
      <c r="B24" s="43">
        <v>12</v>
      </c>
      <c r="C24" s="14" t="s">
        <v>96</v>
      </c>
      <c r="D24" s="15" t="s">
        <v>258</v>
      </c>
      <c r="E24" s="16">
        <v>15.16</v>
      </c>
    </row>
    <row r="25" spans="2:5" ht="25.5" x14ac:dyDescent="0.25">
      <c r="B25" s="44">
        <v>13</v>
      </c>
      <c r="C25" s="14" t="s">
        <v>98</v>
      </c>
      <c r="D25" s="15" t="s">
        <v>259</v>
      </c>
      <c r="E25" s="16">
        <v>17</v>
      </c>
    </row>
    <row r="26" spans="2:5" ht="20.100000000000001" customHeight="1" x14ac:dyDescent="0.25">
      <c r="B26" s="43">
        <v>14</v>
      </c>
      <c r="C26" s="14" t="s">
        <v>100</v>
      </c>
      <c r="D26" s="15" t="s">
        <v>9</v>
      </c>
      <c r="E26" s="16">
        <v>18</v>
      </c>
    </row>
    <row r="27" spans="2:5" ht="20.100000000000001" customHeight="1" x14ac:dyDescent="0.25">
      <c r="B27" s="44">
        <v>15</v>
      </c>
      <c r="C27" s="14" t="s">
        <v>89</v>
      </c>
      <c r="D27" s="15" t="s">
        <v>10</v>
      </c>
      <c r="E27" s="16">
        <v>19</v>
      </c>
    </row>
    <row r="28" spans="2:5" ht="20.100000000000001" customHeight="1" x14ac:dyDescent="0.25">
      <c r="B28" s="43">
        <v>16</v>
      </c>
      <c r="C28" s="14" t="s">
        <v>99</v>
      </c>
      <c r="D28" s="15" t="s">
        <v>11</v>
      </c>
      <c r="E28" s="16"/>
    </row>
    <row r="29" spans="2:5" ht="20.100000000000001" customHeight="1" x14ac:dyDescent="0.25">
      <c r="B29" s="44">
        <v>17</v>
      </c>
      <c r="C29" s="14" t="s">
        <v>95</v>
      </c>
      <c r="D29" s="15" t="s">
        <v>12</v>
      </c>
      <c r="E29" s="16">
        <v>20</v>
      </c>
    </row>
    <row r="30" spans="2:5" ht="20.100000000000001" customHeight="1" x14ac:dyDescent="0.25">
      <c r="B30" s="43">
        <v>18</v>
      </c>
      <c r="C30" s="14" t="s">
        <v>97</v>
      </c>
      <c r="D30" s="15" t="s">
        <v>13</v>
      </c>
      <c r="E30" s="16">
        <v>21</v>
      </c>
    </row>
    <row r="31" spans="2:5" ht="20.100000000000001" customHeight="1" x14ac:dyDescent="0.25">
      <c r="B31" s="44">
        <v>19</v>
      </c>
      <c r="C31" s="14" t="s">
        <v>91</v>
      </c>
      <c r="D31" s="15" t="s">
        <v>14</v>
      </c>
      <c r="E31" s="16">
        <v>22</v>
      </c>
    </row>
    <row r="32" spans="2:5" ht="20.100000000000001" customHeight="1" x14ac:dyDescent="0.25">
      <c r="B32" s="43">
        <v>20</v>
      </c>
      <c r="C32" s="14" t="s">
        <v>85</v>
      </c>
      <c r="D32" s="15" t="s">
        <v>15</v>
      </c>
      <c r="E32" s="16">
        <v>23</v>
      </c>
    </row>
    <row r="33" spans="2:5" ht="20.100000000000001" customHeight="1" x14ac:dyDescent="0.25">
      <c r="B33" s="44">
        <v>21</v>
      </c>
      <c r="C33" s="14" t="s">
        <v>93</v>
      </c>
      <c r="D33" s="15" t="s">
        <v>16</v>
      </c>
      <c r="E33" s="16">
        <v>24</v>
      </c>
    </row>
    <row r="34" spans="2:5" ht="25.5" x14ac:dyDescent="0.25">
      <c r="B34" s="187">
        <v>22</v>
      </c>
      <c r="C34" s="14" t="s">
        <v>103</v>
      </c>
      <c r="D34" s="15" t="s">
        <v>17</v>
      </c>
      <c r="E34" s="16">
        <v>25</v>
      </c>
    </row>
    <row r="35" spans="2:5" ht="20.100000000000001" customHeight="1" x14ac:dyDescent="0.25">
      <c r="B35" s="187"/>
      <c r="C35" s="14" t="s">
        <v>105</v>
      </c>
      <c r="D35" s="15" t="s">
        <v>104</v>
      </c>
      <c r="E35" s="16">
        <v>25</v>
      </c>
    </row>
    <row r="36" spans="2:5" ht="20.100000000000001" customHeight="1" x14ac:dyDescent="0.25">
      <c r="B36" s="187"/>
      <c r="C36" s="14" t="s">
        <v>106</v>
      </c>
      <c r="D36" s="15" t="s">
        <v>18</v>
      </c>
      <c r="E36" s="16">
        <v>25</v>
      </c>
    </row>
    <row r="37" spans="2:5" ht="25.5" x14ac:dyDescent="0.25">
      <c r="B37" s="188">
        <v>23</v>
      </c>
      <c r="C37" s="14" t="s">
        <v>107</v>
      </c>
      <c r="D37" s="15" t="s">
        <v>19</v>
      </c>
      <c r="E37" s="16">
        <v>26</v>
      </c>
    </row>
    <row r="38" spans="2:5" ht="20.100000000000001" customHeight="1" x14ac:dyDescent="0.25">
      <c r="B38" s="188"/>
      <c r="C38" s="14" t="s">
        <v>108</v>
      </c>
      <c r="D38" s="15" t="s">
        <v>20</v>
      </c>
      <c r="E38" s="16">
        <v>26</v>
      </c>
    </row>
    <row r="39" spans="2:5" ht="20.100000000000001" customHeight="1" x14ac:dyDescent="0.25">
      <c r="B39" s="188"/>
      <c r="C39" s="14" t="s">
        <v>87</v>
      </c>
      <c r="D39" s="15" t="s">
        <v>21</v>
      </c>
      <c r="E39" s="16">
        <v>26</v>
      </c>
    </row>
    <row r="40" spans="2:5" ht="25.5" x14ac:dyDescent="0.25">
      <c r="B40" s="43">
        <v>24</v>
      </c>
      <c r="C40" s="14" t="s">
        <v>102</v>
      </c>
      <c r="D40" s="15" t="s">
        <v>109</v>
      </c>
      <c r="E40" s="16">
        <v>27</v>
      </c>
    </row>
    <row r="41" spans="2:5" ht="20.100000000000001" customHeight="1" x14ac:dyDescent="0.25">
      <c r="B41" s="44">
        <v>25</v>
      </c>
      <c r="C41" s="14" t="s">
        <v>101</v>
      </c>
      <c r="D41" s="15" t="s">
        <v>22</v>
      </c>
      <c r="E41" s="16">
        <v>28</v>
      </c>
    </row>
    <row r="42" spans="2:5" ht="20.100000000000001" customHeight="1" x14ac:dyDescent="0.25">
      <c r="B42" s="46"/>
      <c r="C42" s="30" t="s">
        <v>250</v>
      </c>
      <c r="D42" s="31"/>
      <c r="E42" s="22"/>
    </row>
    <row r="43" spans="2:5" ht="20.100000000000001" customHeight="1" x14ac:dyDescent="0.25">
      <c r="B43" s="45"/>
      <c r="C43" s="32" t="s">
        <v>315</v>
      </c>
      <c r="D43" s="23" t="s">
        <v>251</v>
      </c>
      <c r="E43" s="25"/>
    </row>
    <row r="44" spans="2:5" ht="20.100000000000001" customHeight="1" x14ac:dyDescent="0.25">
      <c r="B44" s="187">
        <v>26</v>
      </c>
      <c r="C44" s="14" t="s">
        <v>111</v>
      </c>
      <c r="D44" s="15" t="s">
        <v>23</v>
      </c>
      <c r="E44" s="16">
        <v>29</v>
      </c>
    </row>
    <row r="45" spans="2:5" ht="20.100000000000001" customHeight="1" x14ac:dyDescent="0.25">
      <c r="B45" s="187"/>
      <c r="C45" s="14" t="s">
        <v>113</v>
      </c>
      <c r="D45" s="15" t="s">
        <v>24</v>
      </c>
      <c r="E45" s="16">
        <v>29</v>
      </c>
    </row>
    <row r="46" spans="2:5" ht="20.100000000000001" customHeight="1" x14ac:dyDescent="0.25">
      <c r="B46" s="187"/>
      <c r="C46" s="14" t="s">
        <v>115</v>
      </c>
      <c r="D46" s="15" t="s">
        <v>25</v>
      </c>
      <c r="E46" s="16">
        <v>29</v>
      </c>
    </row>
    <row r="47" spans="2:5" ht="25.5" x14ac:dyDescent="0.25">
      <c r="B47" s="188">
        <v>27</v>
      </c>
      <c r="C47" s="14" t="s">
        <v>117</v>
      </c>
      <c r="D47" s="15" t="s">
        <v>116</v>
      </c>
      <c r="E47" s="16">
        <v>30</v>
      </c>
    </row>
    <row r="48" spans="2:5" ht="38.25" x14ac:dyDescent="0.25">
      <c r="B48" s="188"/>
      <c r="C48" s="14" t="s">
        <v>110</v>
      </c>
      <c r="D48" s="15" t="s">
        <v>26</v>
      </c>
      <c r="E48" s="16">
        <v>30</v>
      </c>
    </row>
    <row r="49" spans="2:5" ht="51" x14ac:dyDescent="0.25">
      <c r="B49" s="188"/>
      <c r="C49" s="14" t="s">
        <v>112</v>
      </c>
      <c r="D49" s="15" t="s">
        <v>27</v>
      </c>
      <c r="E49" s="16">
        <v>30</v>
      </c>
    </row>
    <row r="50" spans="2:5" ht="51" x14ac:dyDescent="0.25">
      <c r="B50" s="188"/>
      <c r="C50" s="14" t="s">
        <v>114</v>
      </c>
      <c r="D50" s="15" t="s">
        <v>270</v>
      </c>
      <c r="E50" s="16">
        <v>30</v>
      </c>
    </row>
    <row r="51" spans="2:5" ht="63.75" x14ac:dyDescent="0.25">
      <c r="B51" s="43">
        <v>28</v>
      </c>
      <c r="C51" s="14" t="s">
        <v>118</v>
      </c>
      <c r="D51" s="15" t="s">
        <v>271</v>
      </c>
      <c r="E51" s="16">
        <v>31</v>
      </c>
    </row>
    <row r="52" spans="2:5" ht="25.5" x14ac:dyDescent="0.25">
      <c r="B52" s="188">
        <v>29</v>
      </c>
      <c r="C52" s="14" t="s">
        <v>119</v>
      </c>
      <c r="D52" s="15" t="s">
        <v>273</v>
      </c>
      <c r="E52" s="16">
        <v>32</v>
      </c>
    </row>
    <row r="53" spans="2:5" ht="25.5" x14ac:dyDescent="0.25">
      <c r="B53" s="188"/>
      <c r="C53" s="14" t="s">
        <v>120</v>
      </c>
      <c r="D53" s="15" t="s">
        <v>28</v>
      </c>
      <c r="E53" s="16">
        <v>32</v>
      </c>
    </row>
    <row r="54" spans="2:5" ht="20.100000000000001" customHeight="1" x14ac:dyDescent="0.25">
      <c r="B54" s="188"/>
      <c r="C54" s="14" t="s">
        <v>121</v>
      </c>
      <c r="D54" s="15" t="s">
        <v>29</v>
      </c>
      <c r="E54" s="16">
        <v>32</v>
      </c>
    </row>
    <row r="55" spans="2:5" ht="20.100000000000001" customHeight="1" x14ac:dyDescent="0.25">
      <c r="B55" s="188"/>
      <c r="C55" s="14" t="s">
        <v>122</v>
      </c>
      <c r="D55" s="15" t="s">
        <v>30</v>
      </c>
      <c r="E55" s="16">
        <v>32</v>
      </c>
    </row>
    <row r="56" spans="2:5" ht="25.5" x14ac:dyDescent="0.25">
      <c r="B56" s="188"/>
      <c r="C56" s="14" t="s">
        <v>123</v>
      </c>
      <c r="D56" s="15" t="s">
        <v>31</v>
      </c>
      <c r="E56" s="16">
        <v>32</v>
      </c>
    </row>
    <row r="57" spans="2:5" ht="20.100000000000001" customHeight="1" x14ac:dyDescent="0.25">
      <c r="B57" s="43">
        <v>30</v>
      </c>
      <c r="C57" s="14" t="s">
        <v>124</v>
      </c>
      <c r="D57" s="15" t="s">
        <v>32</v>
      </c>
      <c r="E57" s="16">
        <v>33</v>
      </c>
    </row>
    <row r="58" spans="2:5" ht="20.100000000000001" customHeight="1" x14ac:dyDescent="0.25">
      <c r="B58" s="45"/>
      <c r="C58" s="32" t="s">
        <v>316</v>
      </c>
      <c r="D58" s="23" t="s">
        <v>252</v>
      </c>
      <c r="E58" s="25"/>
    </row>
    <row r="59" spans="2:5" ht="20.100000000000001" customHeight="1" x14ac:dyDescent="0.25">
      <c r="B59" s="44">
        <v>31</v>
      </c>
      <c r="C59" s="14" t="s">
        <v>125</v>
      </c>
      <c r="D59" s="15" t="s">
        <v>33</v>
      </c>
      <c r="E59" s="16">
        <v>34</v>
      </c>
    </row>
    <row r="60" spans="2:5" ht="20.100000000000001" customHeight="1" x14ac:dyDescent="0.25">
      <c r="B60" s="43">
        <v>32</v>
      </c>
      <c r="C60" s="14" t="s">
        <v>126</v>
      </c>
      <c r="D60" s="15" t="s">
        <v>34</v>
      </c>
      <c r="E60" s="16">
        <v>35</v>
      </c>
    </row>
    <row r="61" spans="2:5" ht="20.100000000000001" customHeight="1" x14ac:dyDescent="0.25">
      <c r="B61" s="45"/>
      <c r="C61" s="32" t="s">
        <v>317</v>
      </c>
      <c r="D61" s="23" t="s">
        <v>253</v>
      </c>
      <c r="E61" s="25"/>
    </row>
    <row r="62" spans="2:5" ht="51" x14ac:dyDescent="0.25">
      <c r="B62" s="44">
        <v>33</v>
      </c>
      <c r="C62" s="14" t="s">
        <v>128</v>
      </c>
      <c r="D62" s="15" t="s">
        <v>275</v>
      </c>
      <c r="E62" s="16">
        <v>36</v>
      </c>
    </row>
    <row r="63" spans="2:5" ht="20.100000000000001" customHeight="1" x14ac:dyDescent="0.25">
      <c r="B63" s="43">
        <v>34</v>
      </c>
      <c r="C63" s="14" t="s">
        <v>129</v>
      </c>
      <c r="D63" s="15" t="s">
        <v>35</v>
      </c>
      <c r="E63" s="16">
        <v>37</v>
      </c>
    </row>
    <row r="64" spans="2:5" ht="20.100000000000001" customHeight="1" x14ac:dyDescent="0.25">
      <c r="B64" s="44">
        <v>35</v>
      </c>
      <c r="C64" s="14" t="s">
        <v>127</v>
      </c>
      <c r="D64" s="15" t="s">
        <v>36</v>
      </c>
      <c r="E64" s="16">
        <v>38</v>
      </c>
    </row>
    <row r="65" spans="2:5" ht="20.100000000000001" customHeight="1" x14ac:dyDescent="0.25">
      <c r="B65" s="45"/>
      <c r="C65" s="32" t="s">
        <v>318</v>
      </c>
      <c r="D65" s="23" t="s">
        <v>254</v>
      </c>
      <c r="E65" s="25"/>
    </row>
    <row r="66" spans="2:5" ht="20.100000000000001" customHeight="1" x14ac:dyDescent="0.25">
      <c r="B66" s="187">
        <v>36</v>
      </c>
      <c r="C66" s="14" t="s">
        <v>130</v>
      </c>
      <c r="D66" s="15" t="s">
        <v>276</v>
      </c>
      <c r="E66" s="16">
        <v>39</v>
      </c>
    </row>
    <row r="67" spans="2:5" ht="25.5" x14ac:dyDescent="0.25">
      <c r="B67" s="187"/>
      <c r="C67" s="14" t="s">
        <v>131</v>
      </c>
      <c r="D67" s="15" t="s">
        <v>37</v>
      </c>
      <c r="E67" s="16">
        <v>39</v>
      </c>
    </row>
    <row r="68" spans="2:5" ht="25.5" x14ac:dyDescent="0.25">
      <c r="B68" s="187"/>
      <c r="C68" s="14" t="s">
        <v>132</v>
      </c>
      <c r="D68" s="15" t="s">
        <v>38</v>
      </c>
      <c r="E68" s="16">
        <v>39</v>
      </c>
    </row>
    <row r="69" spans="2:5" ht="20.100000000000001" customHeight="1" x14ac:dyDescent="0.25">
      <c r="B69" s="44">
        <v>37</v>
      </c>
      <c r="C69" s="14" t="s">
        <v>133</v>
      </c>
      <c r="D69" s="15" t="s">
        <v>39</v>
      </c>
      <c r="E69" s="16">
        <v>40</v>
      </c>
    </row>
    <row r="70" spans="2:5" ht="20.100000000000001" customHeight="1" x14ac:dyDescent="0.25">
      <c r="B70" s="43">
        <v>38</v>
      </c>
      <c r="C70" s="14" t="s">
        <v>134</v>
      </c>
      <c r="D70" s="15" t="s">
        <v>40</v>
      </c>
      <c r="E70" s="16">
        <v>41</v>
      </c>
    </row>
    <row r="71" spans="2:5" ht="20.100000000000001" customHeight="1" x14ac:dyDescent="0.25">
      <c r="B71" s="47">
        <v>39</v>
      </c>
      <c r="C71" s="34" t="s">
        <v>135</v>
      </c>
      <c r="D71" s="35" t="s">
        <v>41</v>
      </c>
      <c r="E71" s="36">
        <v>42</v>
      </c>
    </row>
    <row r="72" spans="2:5" ht="20.100000000000001" customHeight="1" x14ac:dyDescent="0.25">
      <c r="B72" s="46"/>
      <c r="C72" s="30" t="s">
        <v>256</v>
      </c>
      <c r="D72" s="31"/>
      <c r="E72" s="22"/>
    </row>
    <row r="73" spans="2:5" ht="20.100000000000001" customHeight="1" x14ac:dyDescent="0.25">
      <c r="B73" s="48">
        <v>40</v>
      </c>
      <c r="C73" s="37" t="s">
        <v>136</v>
      </c>
      <c r="D73" s="38" t="s">
        <v>42</v>
      </c>
      <c r="E73" s="39">
        <v>43</v>
      </c>
    </row>
    <row r="74" spans="2:5" ht="20.100000000000001" customHeight="1" x14ac:dyDescent="0.25">
      <c r="B74" s="44">
        <v>41</v>
      </c>
      <c r="C74" s="33" t="s">
        <v>137</v>
      </c>
      <c r="D74" s="15" t="s">
        <v>43</v>
      </c>
      <c r="E74" s="16">
        <v>44</v>
      </c>
    </row>
    <row r="75" spans="2:5" ht="25.5" x14ac:dyDescent="0.25">
      <c r="B75" s="187">
        <v>42</v>
      </c>
      <c r="C75" s="33" t="s">
        <v>138</v>
      </c>
      <c r="D75" s="15" t="s">
        <v>44</v>
      </c>
      <c r="E75" s="16">
        <v>45</v>
      </c>
    </row>
    <row r="76" spans="2:5" ht="20.100000000000001" customHeight="1" x14ac:dyDescent="0.25">
      <c r="B76" s="187"/>
      <c r="C76" s="33" t="s">
        <v>139</v>
      </c>
      <c r="D76" s="15" t="s">
        <v>45</v>
      </c>
      <c r="E76" s="16">
        <v>45</v>
      </c>
    </row>
    <row r="77" spans="2:5" ht="20.100000000000001" customHeight="1" x14ac:dyDescent="0.25">
      <c r="B77" s="188">
        <v>43</v>
      </c>
      <c r="C77" s="33" t="s">
        <v>140</v>
      </c>
      <c r="D77" s="15" t="s">
        <v>46</v>
      </c>
      <c r="E77" s="16">
        <v>46</v>
      </c>
    </row>
    <row r="78" spans="2:5" ht="20.100000000000001" customHeight="1" x14ac:dyDescent="0.25">
      <c r="B78" s="188"/>
      <c r="C78" s="26" t="s">
        <v>291</v>
      </c>
      <c r="D78" s="27" t="s">
        <v>297</v>
      </c>
      <c r="E78" s="16">
        <v>46</v>
      </c>
    </row>
    <row r="79" spans="2:5" ht="20.100000000000001" customHeight="1" x14ac:dyDescent="0.25">
      <c r="B79" s="188"/>
      <c r="C79" s="26" t="s">
        <v>292</v>
      </c>
      <c r="D79" s="27" t="s">
        <v>298</v>
      </c>
      <c r="E79" s="16">
        <v>47</v>
      </c>
    </row>
    <row r="80" spans="2:5" ht="20.100000000000001" customHeight="1" x14ac:dyDescent="0.25">
      <c r="B80" s="188"/>
      <c r="C80" s="26" t="s">
        <v>293</v>
      </c>
      <c r="D80" s="27" t="s">
        <v>299</v>
      </c>
      <c r="E80" s="16">
        <v>45</v>
      </c>
    </row>
    <row r="81" spans="2:5" ht="20.100000000000001" customHeight="1" x14ac:dyDescent="0.25">
      <c r="B81" s="188"/>
      <c r="C81" s="26" t="s">
        <v>294</v>
      </c>
      <c r="D81" s="27" t="s">
        <v>300</v>
      </c>
      <c r="E81" s="16">
        <v>46</v>
      </c>
    </row>
    <row r="82" spans="2:5" ht="20.100000000000001" customHeight="1" x14ac:dyDescent="0.25">
      <c r="B82" s="188"/>
      <c r="C82" s="26" t="s">
        <v>295</v>
      </c>
      <c r="D82" s="27" t="s">
        <v>301</v>
      </c>
      <c r="E82" s="16">
        <v>38</v>
      </c>
    </row>
    <row r="83" spans="2:5" ht="20.100000000000001" customHeight="1" x14ac:dyDescent="0.25">
      <c r="B83" s="188"/>
      <c r="C83" s="26" t="s">
        <v>296</v>
      </c>
      <c r="D83" s="27" t="s">
        <v>302</v>
      </c>
      <c r="E83" s="16">
        <v>45</v>
      </c>
    </row>
    <row r="84" spans="2:5" ht="25.5" x14ac:dyDescent="0.25">
      <c r="B84" s="43">
        <v>44</v>
      </c>
      <c r="C84" s="33" t="s">
        <v>141</v>
      </c>
      <c r="D84" s="15" t="s">
        <v>47</v>
      </c>
      <c r="E84" s="16">
        <v>48</v>
      </c>
    </row>
    <row r="85" spans="2:5" ht="20.100000000000001" customHeight="1" x14ac:dyDescent="0.25">
      <c r="B85" s="46"/>
      <c r="C85" s="30" t="s">
        <v>260</v>
      </c>
      <c r="D85" s="31"/>
      <c r="E85" s="22"/>
    </row>
    <row r="86" spans="2:5" ht="38.25" x14ac:dyDescent="0.25">
      <c r="B86" s="188">
        <v>45</v>
      </c>
      <c r="C86" s="33" t="s">
        <v>142</v>
      </c>
      <c r="D86" s="15" t="s">
        <v>48</v>
      </c>
      <c r="E86" s="16">
        <v>49</v>
      </c>
    </row>
    <row r="87" spans="2:5" ht="38.25" x14ac:dyDescent="0.25">
      <c r="B87" s="188"/>
      <c r="C87" s="33" t="s">
        <v>143</v>
      </c>
      <c r="D87" s="15" t="s">
        <v>49</v>
      </c>
      <c r="E87" s="16">
        <v>49</v>
      </c>
    </row>
    <row r="88" spans="2:5" ht="38.25" x14ac:dyDescent="0.25">
      <c r="B88" s="188"/>
      <c r="C88" s="33" t="s">
        <v>144</v>
      </c>
      <c r="D88" s="15" t="s">
        <v>50</v>
      </c>
      <c r="E88" s="16">
        <v>49</v>
      </c>
    </row>
    <row r="89" spans="2:5" ht="51" x14ac:dyDescent="0.25">
      <c r="B89" s="188"/>
      <c r="C89" s="33" t="s">
        <v>145</v>
      </c>
      <c r="D89" s="15" t="s">
        <v>261</v>
      </c>
      <c r="E89" s="16">
        <v>49</v>
      </c>
    </row>
    <row r="90" spans="2:5" ht="25.5" x14ac:dyDescent="0.25">
      <c r="B90" s="188"/>
      <c r="C90" s="33" t="s">
        <v>146</v>
      </c>
      <c r="D90" s="15" t="s">
        <v>51</v>
      </c>
      <c r="E90" s="16">
        <v>49</v>
      </c>
    </row>
    <row r="91" spans="2:5" ht="25.5" x14ac:dyDescent="0.25">
      <c r="B91" s="43">
        <v>46</v>
      </c>
      <c r="C91" s="33" t="s">
        <v>147</v>
      </c>
      <c r="D91" s="15" t="s">
        <v>262</v>
      </c>
      <c r="E91" s="16">
        <v>50</v>
      </c>
    </row>
    <row r="92" spans="2:5" ht="20.100000000000001" customHeight="1" x14ac:dyDescent="0.25">
      <c r="B92" s="46"/>
      <c r="C92" s="30" t="s">
        <v>263</v>
      </c>
      <c r="D92" s="31"/>
      <c r="E92" s="22"/>
    </row>
    <row r="93" spans="2:5" ht="20.100000000000001" customHeight="1" x14ac:dyDescent="0.25">
      <c r="B93" s="188">
        <v>47</v>
      </c>
      <c r="C93" s="33" t="s">
        <v>148</v>
      </c>
      <c r="D93" s="15" t="s">
        <v>52</v>
      </c>
      <c r="E93" s="16">
        <v>51</v>
      </c>
    </row>
    <row r="94" spans="2:5" ht="20.100000000000001" customHeight="1" x14ac:dyDescent="0.25">
      <c r="B94" s="188"/>
      <c r="C94" s="33" t="s">
        <v>149</v>
      </c>
      <c r="D94" s="15" t="s">
        <v>53</v>
      </c>
      <c r="E94" s="16">
        <v>51</v>
      </c>
    </row>
    <row r="95" spans="2:5" ht="20.100000000000001" customHeight="1" x14ac:dyDescent="0.25">
      <c r="B95" s="46"/>
      <c r="C95" s="30" t="s">
        <v>264</v>
      </c>
      <c r="D95" s="31"/>
      <c r="E95" s="22"/>
    </row>
    <row r="96" spans="2:5" ht="20.100000000000001" customHeight="1" x14ac:dyDescent="0.25">
      <c r="B96" s="187">
        <v>48</v>
      </c>
      <c r="C96" s="33" t="s">
        <v>150</v>
      </c>
      <c r="D96" s="15" t="s">
        <v>54</v>
      </c>
      <c r="E96" s="16">
        <v>52</v>
      </c>
    </row>
    <row r="97" spans="2:5" ht="20.100000000000001" customHeight="1" x14ac:dyDescent="0.25">
      <c r="B97" s="187"/>
      <c r="C97" s="33" t="s">
        <v>151</v>
      </c>
      <c r="D97" s="15" t="s">
        <v>55</v>
      </c>
      <c r="E97" s="16">
        <v>52</v>
      </c>
    </row>
    <row r="98" spans="2:5" ht="20.100000000000001" customHeight="1" x14ac:dyDescent="0.25">
      <c r="B98" s="187"/>
      <c r="C98" s="33" t="s">
        <v>152</v>
      </c>
      <c r="D98" s="15" t="s">
        <v>56</v>
      </c>
      <c r="E98" s="16">
        <v>52</v>
      </c>
    </row>
    <row r="99" spans="2:5" ht="20.100000000000001" customHeight="1" x14ac:dyDescent="0.25">
      <c r="B99" s="44">
        <v>49</v>
      </c>
      <c r="C99" s="33" t="s">
        <v>153</v>
      </c>
      <c r="D99" s="15" t="s">
        <v>57</v>
      </c>
      <c r="E99" s="16">
        <v>53</v>
      </c>
    </row>
    <row r="100" spans="2:5" ht="20.100000000000001" customHeight="1" x14ac:dyDescent="0.25">
      <c r="B100" s="43">
        <v>50</v>
      </c>
      <c r="C100" s="33" t="s">
        <v>154</v>
      </c>
      <c r="D100" s="15" t="s">
        <v>58</v>
      </c>
      <c r="E100" s="16">
        <v>54</v>
      </c>
    </row>
    <row r="101" spans="2:5" ht="20.100000000000001" customHeight="1" x14ac:dyDescent="0.25">
      <c r="B101" s="44">
        <v>51</v>
      </c>
      <c r="C101" s="33" t="s">
        <v>155</v>
      </c>
      <c r="D101" s="15" t="s">
        <v>59</v>
      </c>
      <c r="E101" s="16">
        <v>55</v>
      </c>
    </row>
    <row r="102" spans="2:5" ht="20.100000000000001" customHeight="1" x14ac:dyDescent="0.25">
      <c r="B102" s="46"/>
      <c r="C102" s="30" t="s">
        <v>265</v>
      </c>
      <c r="D102" s="31"/>
      <c r="E102" s="22"/>
    </row>
    <row r="103" spans="2:5" ht="20.100000000000001" customHeight="1" x14ac:dyDescent="0.25">
      <c r="B103" s="45"/>
      <c r="C103" s="32" t="s">
        <v>319</v>
      </c>
      <c r="D103" s="23" t="s">
        <v>266</v>
      </c>
      <c r="E103" s="25"/>
    </row>
    <row r="104" spans="2:5" ht="38.25" x14ac:dyDescent="0.25">
      <c r="B104" s="187">
        <v>52</v>
      </c>
      <c r="C104" s="14" t="s">
        <v>157</v>
      </c>
      <c r="D104" s="15" t="s">
        <v>156</v>
      </c>
      <c r="E104" s="16">
        <v>56</v>
      </c>
    </row>
    <row r="105" spans="2:5" ht="20.100000000000001" customHeight="1" x14ac:dyDescent="0.25">
      <c r="B105" s="187"/>
      <c r="C105" s="14" t="s">
        <v>159</v>
      </c>
      <c r="D105" s="15" t="s">
        <v>60</v>
      </c>
      <c r="E105" s="16">
        <v>56</v>
      </c>
    </row>
    <row r="106" spans="2:5" ht="20.100000000000001" customHeight="1" x14ac:dyDescent="0.25">
      <c r="B106" s="187"/>
      <c r="C106" s="14" t="s">
        <v>158</v>
      </c>
      <c r="D106" s="15" t="s">
        <v>61</v>
      </c>
      <c r="E106" s="16">
        <v>56</v>
      </c>
    </row>
    <row r="107" spans="2:5" ht="20.100000000000001" customHeight="1" x14ac:dyDescent="0.25">
      <c r="B107" s="187"/>
      <c r="C107" s="14" t="s">
        <v>160</v>
      </c>
      <c r="D107" s="15" t="s">
        <v>62</v>
      </c>
      <c r="E107" s="16">
        <v>57</v>
      </c>
    </row>
    <row r="108" spans="2:5" ht="20.100000000000001" customHeight="1" x14ac:dyDescent="0.25">
      <c r="B108" s="44">
        <v>53</v>
      </c>
      <c r="C108" s="14" t="s">
        <v>161</v>
      </c>
      <c r="D108" s="15" t="s">
        <v>277</v>
      </c>
      <c r="E108" s="16">
        <v>58</v>
      </c>
    </row>
    <row r="109" spans="2:5" ht="20.100000000000001" customHeight="1" x14ac:dyDescent="0.25">
      <c r="B109" s="45"/>
      <c r="C109" s="32" t="s">
        <v>320</v>
      </c>
      <c r="D109" s="23" t="s">
        <v>267</v>
      </c>
      <c r="E109" s="25"/>
    </row>
    <row r="110" spans="2:5" ht="25.5" x14ac:dyDescent="0.25">
      <c r="B110" s="187">
        <v>54</v>
      </c>
      <c r="C110" s="14" t="s">
        <v>162</v>
      </c>
      <c r="D110" s="15" t="s">
        <v>278</v>
      </c>
      <c r="E110" s="16">
        <v>59</v>
      </c>
    </row>
    <row r="111" spans="2:5" ht="25.5" x14ac:dyDescent="0.25">
      <c r="B111" s="187"/>
      <c r="C111" s="14" t="s">
        <v>163</v>
      </c>
      <c r="D111" s="15" t="s">
        <v>279</v>
      </c>
      <c r="E111" s="16">
        <v>59</v>
      </c>
    </row>
    <row r="112" spans="2:5" ht="25.5" x14ac:dyDescent="0.25">
      <c r="B112" s="187"/>
      <c r="C112" s="14" t="s">
        <v>164</v>
      </c>
      <c r="D112" s="15" t="s">
        <v>280</v>
      </c>
      <c r="E112" s="16">
        <v>59</v>
      </c>
    </row>
    <row r="113" spans="2:5" ht="20.100000000000001" customHeight="1" x14ac:dyDescent="0.25">
      <c r="B113" s="45"/>
      <c r="C113" s="32" t="s">
        <v>321</v>
      </c>
      <c r="D113" s="23" t="s">
        <v>268</v>
      </c>
      <c r="E113" s="25"/>
    </row>
    <row r="114" spans="2:5" ht="20.100000000000001" customHeight="1" x14ac:dyDescent="0.25">
      <c r="B114" s="44">
        <v>55</v>
      </c>
      <c r="C114" s="14" t="s">
        <v>166</v>
      </c>
      <c r="D114" s="15" t="s">
        <v>63</v>
      </c>
      <c r="E114" s="16">
        <v>60</v>
      </c>
    </row>
    <row r="115" spans="2:5" ht="20.100000000000001" customHeight="1" x14ac:dyDescent="0.25">
      <c r="B115" s="45"/>
      <c r="C115" s="32" t="s">
        <v>322</v>
      </c>
      <c r="D115" s="23" t="s">
        <v>269</v>
      </c>
      <c r="E115" s="25"/>
    </row>
    <row r="116" spans="2:5" ht="25.5" x14ac:dyDescent="0.25">
      <c r="B116" s="43">
        <v>56</v>
      </c>
      <c r="C116" s="14" t="s">
        <v>165</v>
      </c>
      <c r="D116" s="15" t="s">
        <v>64</v>
      </c>
      <c r="E116" s="16">
        <v>61</v>
      </c>
    </row>
    <row r="117" spans="2:5" ht="12.75" x14ac:dyDescent="0.25">
      <c r="B117" s="44">
        <v>57</v>
      </c>
      <c r="C117" s="14" t="s">
        <v>167</v>
      </c>
      <c r="D117" s="15" t="s">
        <v>65</v>
      </c>
      <c r="E117" s="16">
        <v>62</v>
      </c>
    </row>
    <row r="118" spans="2:5" ht="25.5" x14ac:dyDescent="0.25">
      <c r="B118" s="43">
        <v>58</v>
      </c>
      <c r="C118" s="14" t="s">
        <v>168</v>
      </c>
      <c r="D118" s="15" t="s">
        <v>281</v>
      </c>
      <c r="E118" s="16">
        <v>63</v>
      </c>
    </row>
    <row r="119" spans="2:5" ht="20.100000000000001" customHeight="1" x14ac:dyDescent="0.25">
      <c r="B119" s="46"/>
      <c r="C119" s="30" t="s">
        <v>272</v>
      </c>
      <c r="D119" s="31"/>
      <c r="E119" s="22"/>
    </row>
    <row r="120" spans="2:5" ht="25.5" x14ac:dyDescent="0.25">
      <c r="B120" s="188">
        <v>59</v>
      </c>
      <c r="C120" s="33" t="s">
        <v>170</v>
      </c>
      <c r="D120" s="15" t="s">
        <v>66</v>
      </c>
      <c r="E120" s="16">
        <v>64</v>
      </c>
    </row>
    <row r="121" spans="2:5" ht="51" x14ac:dyDescent="0.25">
      <c r="B121" s="188"/>
      <c r="C121" s="33" t="s">
        <v>173</v>
      </c>
      <c r="D121" s="15" t="s">
        <v>171</v>
      </c>
      <c r="E121" s="16">
        <v>64</v>
      </c>
    </row>
    <row r="122" spans="2:5" ht="25.5" x14ac:dyDescent="0.25">
      <c r="B122" s="188"/>
      <c r="C122" s="33" t="s">
        <v>169</v>
      </c>
      <c r="D122" s="15" t="s">
        <v>67</v>
      </c>
      <c r="E122" s="16">
        <v>64</v>
      </c>
    </row>
    <row r="123" spans="2:5" ht="51" x14ac:dyDescent="0.25">
      <c r="B123" s="188"/>
      <c r="C123" s="33" t="s">
        <v>176</v>
      </c>
      <c r="D123" s="15" t="s">
        <v>68</v>
      </c>
      <c r="E123" s="16">
        <v>64</v>
      </c>
    </row>
    <row r="124" spans="2:5" ht="38.25" x14ac:dyDescent="0.25">
      <c r="B124" s="188"/>
      <c r="C124" s="33" t="s">
        <v>177</v>
      </c>
      <c r="D124" s="15" t="s">
        <v>69</v>
      </c>
      <c r="E124" s="16">
        <v>64</v>
      </c>
    </row>
    <row r="125" spans="2:5" ht="89.25" x14ac:dyDescent="0.25">
      <c r="B125" s="187">
        <v>60</v>
      </c>
      <c r="C125" s="33" t="s">
        <v>178</v>
      </c>
      <c r="D125" s="15" t="s">
        <v>70</v>
      </c>
      <c r="E125" s="16">
        <v>65</v>
      </c>
    </row>
    <row r="126" spans="2:5" ht="25.5" x14ac:dyDescent="0.25">
      <c r="B126" s="187"/>
      <c r="C126" s="33" t="s">
        <v>175</v>
      </c>
      <c r="D126" s="15" t="s">
        <v>274</v>
      </c>
      <c r="E126" s="16">
        <v>65</v>
      </c>
    </row>
    <row r="127" spans="2:5" ht="25.5" x14ac:dyDescent="0.25">
      <c r="B127" s="187"/>
      <c r="C127" s="33" t="s">
        <v>172</v>
      </c>
      <c r="D127" s="15" t="s">
        <v>71</v>
      </c>
      <c r="E127" s="16">
        <v>65</v>
      </c>
    </row>
    <row r="128" spans="2:5" ht="25.5" x14ac:dyDescent="0.25">
      <c r="B128" s="187"/>
      <c r="C128" s="33" t="s">
        <v>174</v>
      </c>
      <c r="D128" s="15" t="s">
        <v>72</v>
      </c>
      <c r="E128" s="16">
        <v>65</v>
      </c>
    </row>
    <row r="129" spans="2:5" ht="25.5" x14ac:dyDescent="0.25">
      <c r="B129" s="187"/>
      <c r="C129" s="33" t="s">
        <v>179</v>
      </c>
      <c r="D129" s="15" t="s">
        <v>73</v>
      </c>
      <c r="E129" s="16">
        <v>65</v>
      </c>
    </row>
    <row r="130" spans="2:5" ht="51" x14ac:dyDescent="0.25">
      <c r="B130" s="187"/>
      <c r="C130" s="33" t="s">
        <v>180</v>
      </c>
      <c r="D130" s="15" t="s">
        <v>74</v>
      </c>
      <c r="E130" s="16">
        <v>65</v>
      </c>
    </row>
    <row r="131" spans="2:5" ht="17.100000000000001" customHeight="1" x14ac:dyDescent="0.25">
      <c r="B131" s="187"/>
      <c r="C131" s="33" t="s">
        <v>181</v>
      </c>
      <c r="D131" s="15" t="s">
        <v>75</v>
      </c>
      <c r="E131" s="16">
        <v>65</v>
      </c>
    </row>
    <row r="132" spans="2:5" ht="20.100000000000001" customHeight="1" x14ac:dyDescent="0.25">
      <c r="B132" s="49"/>
    </row>
    <row r="133" spans="2:5" ht="20.100000000000001" customHeight="1" x14ac:dyDescent="0.25">
      <c r="B133" s="49"/>
    </row>
    <row r="134" spans="2:5" ht="20.100000000000001" customHeight="1" x14ac:dyDescent="0.25">
      <c r="B134" s="49"/>
    </row>
    <row r="135" spans="2:5" ht="20.100000000000001" customHeight="1" x14ac:dyDescent="0.25">
      <c r="B135" s="49"/>
    </row>
    <row r="136" spans="2:5" ht="20.100000000000001" customHeight="1" x14ac:dyDescent="0.25">
      <c r="B136" s="49"/>
    </row>
    <row r="137" spans="2:5" ht="20.100000000000001" customHeight="1" x14ac:dyDescent="0.25">
      <c r="B137" s="49"/>
    </row>
    <row r="138" spans="2:5" ht="20.100000000000001" customHeight="1" x14ac:dyDescent="0.25">
      <c r="B138" s="49"/>
    </row>
    <row r="139" spans="2:5" ht="20.100000000000001" customHeight="1" x14ac:dyDescent="0.25">
      <c r="B139" s="49"/>
    </row>
    <row r="140" spans="2:5" ht="20.100000000000001" customHeight="1" x14ac:dyDescent="0.25">
      <c r="B140" s="49"/>
    </row>
    <row r="141" spans="2:5" ht="20.100000000000001" customHeight="1" x14ac:dyDescent="0.25">
      <c r="B141" s="49"/>
    </row>
    <row r="142" spans="2:5" ht="20.100000000000001" customHeight="1" x14ac:dyDescent="0.25">
      <c r="B142" s="49"/>
    </row>
    <row r="143" spans="2:5" ht="20.100000000000001" customHeight="1" x14ac:dyDescent="0.25">
      <c r="B143" s="49"/>
    </row>
    <row r="144" spans="2:5" ht="20.100000000000001" customHeight="1" x14ac:dyDescent="0.25">
      <c r="B144" s="49"/>
    </row>
    <row r="145" spans="2:2" ht="20.100000000000001" customHeight="1" x14ac:dyDescent="0.25">
      <c r="B145" s="49"/>
    </row>
    <row r="146" spans="2:2" ht="20.100000000000001" customHeight="1" x14ac:dyDescent="0.25">
      <c r="B146" s="49"/>
    </row>
    <row r="147" spans="2:2" ht="20.100000000000001" customHeight="1" x14ac:dyDescent="0.25">
      <c r="B147" s="49"/>
    </row>
    <row r="148" spans="2:2" ht="20.100000000000001" customHeight="1" x14ac:dyDescent="0.25">
      <c r="B148" s="49"/>
    </row>
    <row r="149" spans="2:2" ht="20.100000000000001" customHeight="1" x14ac:dyDescent="0.25">
      <c r="B149" s="49"/>
    </row>
    <row r="150" spans="2:2" ht="20.100000000000001" customHeight="1" x14ac:dyDescent="0.25">
      <c r="B150" s="49"/>
    </row>
    <row r="151" spans="2:2" ht="20.100000000000001" customHeight="1" x14ac:dyDescent="0.25">
      <c r="B151" s="49"/>
    </row>
    <row r="152" spans="2:2" ht="20.100000000000001" customHeight="1" x14ac:dyDescent="0.25">
      <c r="B152" s="49"/>
    </row>
    <row r="153" spans="2:2" ht="20.100000000000001" customHeight="1" x14ac:dyDescent="0.25">
      <c r="B153" s="49"/>
    </row>
    <row r="154" spans="2:2" ht="20.100000000000001" customHeight="1" x14ac:dyDescent="0.25">
      <c r="B154" s="49"/>
    </row>
    <row r="155" spans="2:2" ht="20.100000000000001" customHeight="1" x14ac:dyDescent="0.25">
      <c r="B155" s="49"/>
    </row>
    <row r="156" spans="2:2" ht="20.100000000000001" customHeight="1" x14ac:dyDescent="0.25">
      <c r="B156" s="49"/>
    </row>
    <row r="157" spans="2:2" ht="20.100000000000001" customHeight="1" x14ac:dyDescent="0.25">
      <c r="B157" s="49"/>
    </row>
    <row r="158" spans="2:2" ht="20.100000000000001" customHeight="1" x14ac:dyDescent="0.25">
      <c r="B158" s="49"/>
    </row>
    <row r="159" spans="2:2" ht="20.100000000000001" customHeight="1" x14ac:dyDescent="0.25">
      <c r="B159" s="49"/>
    </row>
    <row r="160" spans="2:2" ht="20.100000000000001" customHeight="1" x14ac:dyDescent="0.25">
      <c r="B160" s="49"/>
    </row>
    <row r="161" spans="2:2" ht="20.100000000000001" customHeight="1" x14ac:dyDescent="0.25">
      <c r="B161" s="49"/>
    </row>
    <row r="162" spans="2:2" ht="20.100000000000001" customHeight="1" x14ac:dyDescent="0.25">
      <c r="B162" s="49"/>
    </row>
  </sheetData>
  <sheetProtection algorithmName="SHA-512" hashValue="oPO2cynMCqaRyI+rCQ1FIzbugXa3l5mA4oBFFTdZCyuiQcE9QYjWU6fkjFdGlvhhAgQV1DU4wYqo/TsQuyHMDA==" saltValue="um72HPu1xuHYBOFsKvKjCg==" spinCount="100000" sheet="1" objects="1" scenarios="1"/>
  <mergeCells count="18">
    <mergeCell ref="B44:B46"/>
    <mergeCell ref="B5:B6"/>
    <mergeCell ref="B14:B15"/>
    <mergeCell ref="B19:B23"/>
    <mergeCell ref="B34:B36"/>
    <mergeCell ref="B37:B39"/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08D-A006-4B15-9927-7CE6F4964D29}">
  <sheetPr>
    <tabColor theme="7" tint="0.39997558519241921"/>
  </sheetPr>
  <dimension ref="A1:H83"/>
  <sheetViews>
    <sheetView showGridLines="0" zoomScale="120" zoomScaleNormal="120" workbookViewId="0">
      <selection activeCell="N5" sqref="N5"/>
    </sheetView>
  </sheetViews>
  <sheetFormatPr defaultColWidth="9.140625" defaultRowHeight="15" x14ac:dyDescent="0.25"/>
  <cols>
    <col min="1" max="1" width="7.140625" style="133" customWidth="1"/>
    <col min="2" max="2" width="7.140625" style="134" customWidth="1"/>
    <col min="3" max="16384" width="9.140625" style="134"/>
  </cols>
  <sheetData>
    <row r="1" spans="3:7" ht="20.100000000000001" customHeight="1" x14ac:dyDescent="0.25"/>
    <row r="2" spans="3:7" ht="20.100000000000001" customHeight="1" x14ac:dyDescent="0.25">
      <c r="C2" s="140" t="s">
        <v>330</v>
      </c>
    </row>
    <row r="3" spans="3:7" ht="20.100000000000001" customHeight="1" x14ac:dyDescent="0.25"/>
    <row r="4" spans="3:7" ht="20.100000000000001" customHeight="1" x14ac:dyDescent="0.25">
      <c r="C4" s="134" t="s">
        <v>331</v>
      </c>
      <c r="G4" s="135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34" t="s">
        <v>332</v>
      </c>
    </row>
    <row r="8" spans="3:7" ht="20.100000000000001" customHeight="1" x14ac:dyDescent="0.25"/>
    <row r="9" spans="3:7" ht="20.100000000000001" customHeight="1" x14ac:dyDescent="0.25"/>
    <row r="10" spans="3:7" ht="20.100000000000001" customHeight="1" x14ac:dyDescent="0.25"/>
    <row r="11" spans="3:7" ht="20.100000000000001" customHeight="1" x14ac:dyDescent="0.25">
      <c r="C11" s="134" t="s">
        <v>333</v>
      </c>
    </row>
    <row r="12" spans="3:7" ht="20.100000000000001" customHeight="1" x14ac:dyDescent="0.25">
      <c r="C12" s="134" t="s">
        <v>334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5" ht="20.100000000000001" customHeight="1" x14ac:dyDescent="0.25"/>
    <row r="18" spans="3:5" ht="20.100000000000001" customHeight="1" x14ac:dyDescent="0.25"/>
    <row r="19" spans="3:5" ht="20.100000000000001" customHeight="1" x14ac:dyDescent="0.25"/>
    <row r="20" spans="3:5" ht="20.100000000000001" customHeight="1" x14ac:dyDescent="0.25"/>
    <row r="21" spans="3:5" ht="20.100000000000001" customHeight="1" x14ac:dyDescent="0.25">
      <c r="C21" s="134" t="s">
        <v>340</v>
      </c>
    </row>
    <row r="22" spans="3:5" ht="20.100000000000001" customHeight="1" x14ac:dyDescent="0.25"/>
    <row r="23" spans="3:5" ht="20.100000000000001" customHeight="1" x14ac:dyDescent="0.25">
      <c r="C23" s="134" t="s">
        <v>335</v>
      </c>
    </row>
    <row r="24" spans="3:5" ht="20.100000000000001" customHeight="1" x14ac:dyDescent="0.25"/>
    <row r="25" spans="3:5" ht="20.100000000000001" customHeight="1" x14ac:dyDescent="0.25">
      <c r="C25" s="134" t="s">
        <v>336</v>
      </c>
    </row>
    <row r="26" spans="3:5" ht="20.100000000000001" customHeight="1" x14ac:dyDescent="0.25"/>
    <row r="27" spans="3:5" ht="20.100000000000001" customHeight="1" x14ac:dyDescent="0.25">
      <c r="D27" s="134" t="s">
        <v>337</v>
      </c>
      <c r="E27" s="134" t="s">
        <v>338</v>
      </c>
    </row>
    <row r="28" spans="3:5" ht="20.100000000000001" customHeight="1" x14ac:dyDescent="0.25"/>
    <row r="29" spans="3:5" ht="20.100000000000001" customHeight="1" x14ac:dyDescent="0.25"/>
    <row r="30" spans="3:5" ht="20.100000000000001" customHeight="1" x14ac:dyDescent="0.25"/>
    <row r="31" spans="3:5" ht="20.100000000000001" customHeight="1" x14ac:dyDescent="0.25"/>
    <row r="32" spans="3:5" ht="20.100000000000001" customHeight="1" x14ac:dyDescent="0.25"/>
    <row r="33" spans="3:8" ht="20.100000000000001" customHeight="1" x14ac:dyDescent="0.25"/>
    <row r="34" spans="3:8" ht="20.100000000000001" customHeight="1" x14ac:dyDescent="0.25"/>
    <row r="35" spans="3:8" ht="20.100000000000001" customHeight="1" x14ac:dyDescent="0.25"/>
    <row r="36" spans="3:8" ht="20.100000000000001" customHeight="1" x14ac:dyDescent="0.25">
      <c r="C36" s="134" t="s">
        <v>339</v>
      </c>
    </row>
    <row r="37" spans="3:8" ht="20.100000000000001" customHeight="1" x14ac:dyDescent="0.25"/>
    <row r="38" spans="3:8" ht="20.100000000000001" customHeight="1" x14ac:dyDescent="0.25">
      <c r="C38" s="134" t="s">
        <v>341</v>
      </c>
      <c r="H38" s="134" t="s">
        <v>342</v>
      </c>
    </row>
    <row r="39" spans="3:8" ht="20.100000000000001" customHeight="1" x14ac:dyDescent="0.25">
      <c r="D39" s="134" t="s">
        <v>344</v>
      </c>
    </row>
    <row r="40" spans="3:8" ht="20.100000000000001" customHeight="1" x14ac:dyDescent="0.25"/>
    <row r="41" spans="3:8" ht="20.100000000000001" customHeight="1" x14ac:dyDescent="0.25"/>
    <row r="42" spans="3:8" ht="20.100000000000001" customHeight="1" x14ac:dyDescent="0.25"/>
    <row r="43" spans="3:8" ht="20.100000000000001" customHeight="1" x14ac:dyDescent="0.25"/>
    <row r="44" spans="3:8" ht="20.100000000000001" customHeight="1" x14ac:dyDescent="0.25"/>
    <row r="45" spans="3:8" ht="20.100000000000001" customHeight="1" x14ac:dyDescent="0.25"/>
    <row r="46" spans="3:8" ht="20.100000000000001" customHeight="1" x14ac:dyDescent="0.25"/>
    <row r="47" spans="3:8" ht="20.100000000000001" customHeight="1" x14ac:dyDescent="0.25">
      <c r="C47" s="134" t="s">
        <v>343</v>
      </c>
    </row>
    <row r="48" spans="3:8" ht="20.100000000000001" customHeight="1" x14ac:dyDescent="0.25"/>
    <row r="49" spans="3:3" ht="20.100000000000001" customHeight="1" x14ac:dyDescent="0.25"/>
    <row r="50" spans="3:3" ht="20.100000000000001" customHeight="1" x14ac:dyDescent="0.25"/>
    <row r="51" spans="3:3" ht="20.100000000000001" customHeight="1" x14ac:dyDescent="0.25"/>
    <row r="52" spans="3:3" ht="20.100000000000001" customHeight="1" x14ac:dyDescent="0.25"/>
    <row r="53" spans="3:3" ht="20.100000000000001" customHeight="1" x14ac:dyDescent="0.25">
      <c r="C53" s="134" t="s">
        <v>345</v>
      </c>
    </row>
    <row r="54" spans="3:3" ht="20.100000000000001" customHeight="1" x14ac:dyDescent="0.25"/>
    <row r="55" spans="3:3" ht="20.100000000000001" customHeight="1" x14ac:dyDescent="0.25"/>
    <row r="56" spans="3:3" ht="20.100000000000001" customHeight="1" x14ac:dyDescent="0.25"/>
    <row r="57" spans="3:3" ht="20.100000000000001" customHeight="1" x14ac:dyDescent="0.25"/>
    <row r="58" spans="3:3" ht="20.100000000000001" customHeight="1" x14ac:dyDescent="0.25">
      <c r="C58" s="134" t="s">
        <v>346</v>
      </c>
    </row>
    <row r="59" spans="3:3" ht="20.100000000000001" customHeight="1" x14ac:dyDescent="0.25"/>
    <row r="60" spans="3:3" ht="20.100000000000001" customHeight="1" x14ac:dyDescent="0.25"/>
    <row r="61" spans="3:3" ht="20.100000000000001" customHeight="1" x14ac:dyDescent="0.25"/>
    <row r="62" spans="3:3" ht="20.100000000000001" customHeight="1" x14ac:dyDescent="0.25"/>
    <row r="63" spans="3:3" ht="20.100000000000001" customHeight="1" x14ac:dyDescent="0.25"/>
    <row r="64" spans="3:3" ht="20.100000000000001" customHeight="1" x14ac:dyDescent="0.25"/>
    <row r="65" spans="3:3" ht="20.100000000000001" customHeight="1" x14ac:dyDescent="0.25"/>
    <row r="66" spans="3:3" ht="20.100000000000001" customHeight="1" x14ac:dyDescent="0.25"/>
    <row r="67" spans="3:3" ht="20.100000000000001" customHeight="1" x14ac:dyDescent="0.25"/>
    <row r="68" spans="3:3" ht="20.100000000000001" customHeight="1" x14ac:dyDescent="0.25">
      <c r="C68" s="134" t="s">
        <v>347</v>
      </c>
    </row>
    <row r="69" spans="3:3" ht="20.100000000000001" customHeight="1" x14ac:dyDescent="0.25"/>
    <row r="70" spans="3:3" ht="20.100000000000001" customHeight="1" x14ac:dyDescent="0.25"/>
    <row r="71" spans="3:3" ht="20.100000000000001" customHeight="1" x14ac:dyDescent="0.25">
      <c r="C71" s="134" t="s">
        <v>348</v>
      </c>
    </row>
    <row r="72" spans="3:3" ht="20.100000000000001" customHeight="1" x14ac:dyDescent="0.25"/>
    <row r="73" spans="3:3" ht="20.100000000000001" customHeight="1" x14ac:dyDescent="0.25">
      <c r="C73" s="134" t="s">
        <v>349</v>
      </c>
    </row>
    <row r="74" spans="3:3" ht="20.100000000000001" customHeight="1" x14ac:dyDescent="0.25"/>
    <row r="75" spans="3:3" ht="20.100000000000001" customHeight="1" x14ac:dyDescent="0.25">
      <c r="C75" s="134" t="s">
        <v>350</v>
      </c>
    </row>
    <row r="76" spans="3:3" ht="20.100000000000001" customHeight="1" x14ac:dyDescent="0.25">
      <c r="C76" s="134" t="s">
        <v>351</v>
      </c>
    </row>
    <row r="77" spans="3:3" ht="20.100000000000001" customHeight="1" x14ac:dyDescent="0.25"/>
    <row r="78" spans="3:3" ht="20.100000000000001" customHeight="1" x14ac:dyDescent="0.25"/>
    <row r="79" spans="3:3" ht="20.100000000000001" customHeight="1" x14ac:dyDescent="0.25">
      <c r="C79" s="134" t="s">
        <v>352</v>
      </c>
    </row>
    <row r="80" spans="3:3" ht="20.100000000000001" customHeight="1" x14ac:dyDescent="0.25"/>
    <row r="81" spans="4:5" ht="20.100000000000001" customHeight="1" x14ac:dyDescent="0.25">
      <c r="D81" s="133" t="s">
        <v>353</v>
      </c>
      <c r="E81" s="134" t="s">
        <v>354</v>
      </c>
    </row>
    <row r="82" spans="4:5" ht="20.100000000000001" customHeight="1" x14ac:dyDescent="0.25">
      <c r="D82" s="133" t="s">
        <v>355</v>
      </c>
      <c r="E82" s="134" t="s">
        <v>356</v>
      </c>
    </row>
    <row r="83" spans="4:5" ht="20.100000000000001" customHeight="1" x14ac:dyDescent="0.25"/>
  </sheetData>
  <sheetProtection algorithmName="SHA-512" hashValue="sP6a3/OIYBU7KxW9SDFvior4KPbg51bdV33Kj47CNL/ZUpl1/yko61w3hC7zFcHf6pIAM2YeTjqsncl1ns3Ccg==" saltValue="+8T3O1gjWhq+9AVXDqJ3d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193</v>
      </c>
      <c r="B1" s="7" t="s">
        <v>304</v>
      </c>
      <c r="C1" s="7" t="s">
        <v>303</v>
      </c>
      <c r="D1" s="7" t="s">
        <v>304</v>
      </c>
      <c r="E1" s="7" t="s">
        <v>303</v>
      </c>
      <c r="F1" s="7" t="s">
        <v>304</v>
      </c>
      <c r="G1" s="7" t="s">
        <v>303</v>
      </c>
      <c r="H1" s="7" t="s">
        <v>304</v>
      </c>
      <c r="I1" s="7" t="s">
        <v>303</v>
      </c>
      <c r="J1" s="7" t="s">
        <v>304</v>
      </c>
      <c r="K1" s="7" t="s">
        <v>303</v>
      </c>
      <c r="L1" s="7" t="s">
        <v>304</v>
      </c>
      <c r="M1" s="7" t="s">
        <v>303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77</v>
      </c>
      <c r="C2" s="7" t="s">
        <v>0</v>
      </c>
      <c r="D2" s="8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80</v>
      </c>
      <c r="C3" s="7" t="s">
        <v>249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83</v>
      </c>
      <c r="C7" s="7" t="s">
        <v>255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84</v>
      </c>
      <c r="C8" s="7" t="s">
        <v>201</v>
      </c>
      <c r="D8" s="8" t="s">
        <v>86</v>
      </c>
      <c r="E8" s="7" t="s">
        <v>282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257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284</v>
      </c>
      <c r="E12" s="7" t="s">
        <v>283</v>
      </c>
      <c r="F12" s="7" t="s">
        <v>285</v>
      </c>
      <c r="G12" s="7" t="s">
        <v>288</v>
      </c>
      <c r="H12" s="7" t="s">
        <v>286</v>
      </c>
      <c r="I12" s="7" t="s">
        <v>289</v>
      </c>
      <c r="J12" s="7" t="s">
        <v>287</v>
      </c>
      <c r="K12" s="7" t="s">
        <v>290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258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259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270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271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273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275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276</v>
      </c>
      <c r="D37" s="7" t="s">
        <v>131</v>
      </c>
      <c r="E37" s="7" t="s">
        <v>37</v>
      </c>
      <c r="F37" s="7" t="s">
        <v>132</v>
      </c>
      <c r="G37" s="7" t="s">
        <v>38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136</v>
      </c>
      <c r="C41" s="7" t="s">
        <v>42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137</v>
      </c>
      <c r="C42" s="7" t="s">
        <v>43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138</v>
      </c>
      <c r="C43" s="7" t="s">
        <v>44</v>
      </c>
      <c r="D43" s="8" t="s">
        <v>139</v>
      </c>
      <c r="E43" s="7" t="s">
        <v>45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291</v>
      </c>
      <c r="C44" s="51" t="s">
        <v>297</v>
      </c>
      <c r="D44" s="12" t="s">
        <v>292</v>
      </c>
      <c r="E44" s="51" t="s">
        <v>298</v>
      </c>
      <c r="F44" s="12" t="s">
        <v>293</v>
      </c>
      <c r="G44" s="51" t="s">
        <v>299</v>
      </c>
      <c r="H44" s="12" t="s">
        <v>294</v>
      </c>
      <c r="I44" s="51" t="s">
        <v>300</v>
      </c>
      <c r="J44" s="12" t="s">
        <v>295</v>
      </c>
      <c r="K44" s="51" t="s">
        <v>301</v>
      </c>
      <c r="L44" s="12" t="s">
        <v>296</v>
      </c>
      <c r="M44" s="51" t="s">
        <v>302</v>
      </c>
      <c r="N44" s="52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141</v>
      </c>
      <c r="C45" s="7" t="s">
        <v>47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142</v>
      </c>
      <c r="C46" s="7" t="s">
        <v>48</v>
      </c>
      <c r="D46" s="8" t="s">
        <v>143</v>
      </c>
      <c r="E46" s="7" t="s">
        <v>49</v>
      </c>
      <c r="F46" s="8" t="s">
        <v>144</v>
      </c>
      <c r="G46" s="7" t="s">
        <v>50</v>
      </c>
      <c r="H46" s="8" t="s">
        <v>145</v>
      </c>
      <c r="I46" s="7" t="s">
        <v>261</v>
      </c>
      <c r="J46" s="8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147</v>
      </c>
      <c r="C47" s="7" t="s">
        <v>262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148</v>
      </c>
      <c r="C48" s="7" t="s">
        <v>52</v>
      </c>
      <c r="D48" s="8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150</v>
      </c>
      <c r="C49" s="7" t="s">
        <v>54</v>
      </c>
      <c r="D49" s="8" t="s">
        <v>151</v>
      </c>
      <c r="E49" s="7" t="s">
        <v>55</v>
      </c>
      <c r="F49" s="8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155</v>
      </c>
      <c r="C52" s="7" t="s">
        <v>59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157</v>
      </c>
      <c r="C53" s="7" t="s">
        <v>156</v>
      </c>
      <c r="D53" s="8" t="s">
        <v>159</v>
      </c>
      <c r="E53" s="7" t="s">
        <v>60</v>
      </c>
      <c r="F53" s="8" t="s">
        <v>158</v>
      </c>
      <c r="G53" s="7" t="s">
        <v>61</v>
      </c>
      <c r="H53" s="8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161</v>
      </c>
      <c r="C54" s="7" t="s">
        <v>277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162</v>
      </c>
      <c r="C55" s="7" t="s">
        <v>278</v>
      </c>
      <c r="D55" s="8" t="s">
        <v>163</v>
      </c>
      <c r="E55" s="7" t="s">
        <v>279</v>
      </c>
      <c r="F55" s="8" t="s">
        <v>164</v>
      </c>
      <c r="G55" s="7" t="s">
        <v>280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168</v>
      </c>
      <c r="C59" s="7" t="s">
        <v>281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170</v>
      </c>
      <c r="C60" s="7" t="s">
        <v>66</v>
      </c>
      <c r="D60" s="8" t="s">
        <v>173</v>
      </c>
      <c r="E60" s="7" t="s">
        <v>171</v>
      </c>
      <c r="F60" s="8" t="s">
        <v>169</v>
      </c>
      <c r="G60" s="7" t="s">
        <v>67</v>
      </c>
      <c r="H60" s="8" t="s">
        <v>176</v>
      </c>
      <c r="I60" s="7" t="s">
        <v>68</v>
      </c>
      <c r="J60" s="8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178</v>
      </c>
      <c r="C61" s="7" t="s">
        <v>70</v>
      </c>
      <c r="D61" s="8" t="s">
        <v>175</v>
      </c>
      <c r="E61" s="7" t="s">
        <v>274</v>
      </c>
      <c r="F61" s="8" t="s">
        <v>172</v>
      </c>
      <c r="G61" s="7" t="s">
        <v>71</v>
      </c>
      <c r="H61" s="8" t="s">
        <v>174</v>
      </c>
      <c r="I61" s="7" t="s">
        <v>72</v>
      </c>
      <c r="J61" s="8" t="s">
        <v>179</v>
      </c>
      <c r="K61" s="7" t="s">
        <v>73</v>
      </c>
      <c r="L61" s="8" t="s">
        <v>180</v>
      </c>
      <c r="M61" s="7" t="s">
        <v>74</v>
      </c>
      <c r="N61" s="8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sheetProtection algorithmName="SHA-512" hashValue="+YCmYAEsx6U1OhVFcpfBGQK6ulf79qDqSG3GvndOFtxJimp2JbGVGSrjz/Rm909hqdEnq4FhvlRH0+nEMfFWbg==" saltValue="0hTTzFE6SBt78XmsKpc/M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G5" sqref="G5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54" customWidth="1"/>
    <col min="4" max="16384" width="8.7109375" style="9"/>
  </cols>
  <sheetData>
    <row r="1" spans="1:3" ht="20.100000000000001" customHeight="1" x14ac:dyDescent="0.25">
      <c r="A1" s="53" t="s">
        <v>190</v>
      </c>
    </row>
    <row r="2" spans="1:3" s="58" customFormat="1" ht="20.100000000000001" customHeight="1" x14ac:dyDescent="0.25">
      <c r="A2" s="55" t="s">
        <v>193</v>
      </c>
      <c r="B2" s="56" t="s">
        <v>193</v>
      </c>
      <c r="C2" s="57">
        <v>0</v>
      </c>
    </row>
    <row r="3" spans="1:3" s="58" customFormat="1" ht="20.100000000000001" customHeight="1" x14ac:dyDescent="0.25">
      <c r="A3" s="59" t="s">
        <v>191</v>
      </c>
      <c r="B3" s="60" t="s">
        <v>182</v>
      </c>
      <c r="C3" s="61">
        <v>180</v>
      </c>
    </row>
    <row r="4" spans="1:3" s="58" customFormat="1" ht="20.100000000000001" customHeight="1" x14ac:dyDescent="0.25">
      <c r="A4" s="59" t="s">
        <v>192</v>
      </c>
      <c r="B4" s="60" t="s">
        <v>183</v>
      </c>
      <c r="C4" s="61">
        <v>180</v>
      </c>
    </row>
    <row r="5" spans="1:3" s="58" customFormat="1" ht="20.100000000000001" customHeight="1" x14ac:dyDescent="0.25">
      <c r="A5" s="59"/>
      <c r="B5" s="60" t="s">
        <v>184</v>
      </c>
      <c r="C5" s="61">
        <v>180</v>
      </c>
    </row>
    <row r="6" spans="1:3" s="58" customFormat="1" ht="20.100000000000001" customHeight="1" x14ac:dyDescent="0.25">
      <c r="A6" s="59"/>
      <c r="B6" s="60" t="s">
        <v>185</v>
      </c>
      <c r="C6" s="61">
        <v>180</v>
      </c>
    </row>
    <row r="7" spans="1:3" s="58" customFormat="1" ht="20.100000000000001" customHeight="1" x14ac:dyDescent="0.25">
      <c r="A7" s="59"/>
      <c r="B7" s="60" t="s">
        <v>194</v>
      </c>
      <c r="C7" s="61">
        <v>150</v>
      </c>
    </row>
    <row r="8" spans="1:3" s="58" customFormat="1" ht="20.100000000000001" customHeight="1" x14ac:dyDescent="0.25">
      <c r="A8" s="59"/>
      <c r="B8" s="60" t="s">
        <v>195</v>
      </c>
      <c r="C8" s="61">
        <v>150</v>
      </c>
    </row>
    <row r="9" spans="1:3" s="58" customFormat="1" ht="20.100000000000001" customHeight="1" x14ac:dyDescent="0.25">
      <c r="A9" s="59"/>
      <c r="B9" s="60" t="s">
        <v>196</v>
      </c>
      <c r="C9" s="61">
        <v>150</v>
      </c>
    </row>
    <row r="10" spans="1:3" s="58" customFormat="1" ht="20.100000000000001" customHeight="1" x14ac:dyDescent="0.25">
      <c r="A10" s="59"/>
      <c r="B10" s="60" t="s">
        <v>197</v>
      </c>
      <c r="C10" s="61">
        <v>150</v>
      </c>
    </row>
    <row r="11" spans="1:3" s="58" customFormat="1" ht="20.100000000000001" customHeight="1" x14ac:dyDescent="0.25">
      <c r="A11" s="59"/>
      <c r="B11" s="60" t="s">
        <v>198</v>
      </c>
      <c r="C11" s="61">
        <v>150</v>
      </c>
    </row>
    <row r="12" spans="1:3" s="58" customFormat="1" ht="20.100000000000001" customHeight="1" x14ac:dyDescent="0.25">
      <c r="A12" s="62"/>
      <c r="B12" s="63" t="s">
        <v>199</v>
      </c>
      <c r="C12" s="64">
        <v>150</v>
      </c>
    </row>
  </sheetData>
  <sheetProtection algorithmName="SHA-512" hashValue="neobk6DWbZpTErWgPGVSxWg8TKMM1IXfaa0rqyT4HGaGNU2RdMHyyXTZCNohSRFpewuyxJnSHL98+LcvrnKpUw==" saltValue="bm4G9GsbDAoqNATXomC9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Lesanska Dagmar</cp:lastModifiedBy>
  <cp:lastPrinted>2022-03-31T11:10:49Z</cp:lastPrinted>
  <dcterms:created xsi:type="dcterms:W3CDTF">2022-03-02T13:55:28Z</dcterms:created>
  <dcterms:modified xsi:type="dcterms:W3CDTF">2025-06-11T09:43:31Z</dcterms:modified>
</cp:coreProperties>
</file>